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7a936805109effc/Documents/929 SW 8th Street_Pompano/"/>
    </mc:Choice>
  </mc:AlternateContent>
  <xr:revisionPtr revIDLastSave="1" documentId="8_{11A97A4F-813B-4900-A892-9AEC6AB76F4C}" xr6:coauthVersionLast="47" xr6:coauthVersionMax="47" xr10:uidLastSave="{2087CF39-46F6-4011-AE02-830F73AA5428}"/>
  <bookViews>
    <workbookView xWindow="-108" yWindow="-108" windowWidth="23256" windowHeight="12576" xr2:uid="{00000000-000D-0000-FFFF-FFFF00000000}"/>
  </bookViews>
  <sheets>
    <sheet name="Tree data" sheetId="1" r:id="rId1"/>
    <sheet name="Tree prices" sheetId="2" r:id="rId2"/>
    <sheet name="Sheet3" sheetId="3" r:id="rId3"/>
  </sheets>
  <definedNames>
    <definedName name="_xlnm.Print_Area" localSheetId="0">'Tree data'!$A$1:$K$7</definedName>
  </definedNames>
  <calcPr calcId="191029"/>
</workbook>
</file>

<file path=xl/calcChain.xml><?xml version="1.0" encoding="utf-8"?>
<calcChain xmlns="http://schemas.openxmlformats.org/spreadsheetml/2006/main">
  <c r="J7" i="1" l="1"/>
  <c r="F24" i="2" l="1"/>
  <c r="G24" i="2" s="1"/>
  <c r="H24" i="2" s="1"/>
  <c r="H4" i="1"/>
  <c r="H3" i="1"/>
  <c r="H2" i="1"/>
  <c r="F22" i="2"/>
  <c r="G22" i="2" s="1"/>
  <c r="F21" i="2"/>
  <c r="G21" i="2" s="1"/>
  <c r="H21" i="2" s="1"/>
  <c r="I21" i="2" s="1"/>
  <c r="F20" i="2"/>
  <c r="G20" i="2" s="1"/>
  <c r="H20" i="2" s="1"/>
  <c r="F19" i="2"/>
  <c r="G19" i="2" s="1"/>
  <c r="H19" i="2" s="1"/>
  <c r="J19" i="2" s="1"/>
  <c r="F18" i="2"/>
  <c r="G18" i="2" s="1"/>
  <c r="H18" i="2" s="1"/>
  <c r="F57" i="2"/>
  <c r="G57" i="2" s="1"/>
  <c r="H57" i="2" s="1"/>
  <c r="F56" i="2"/>
  <c r="G56" i="2" s="1"/>
  <c r="H56" i="2" s="1"/>
  <c r="F55" i="2"/>
  <c r="G55" i="2" s="1"/>
  <c r="H55" i="2" s="1"/>
  <c r="F54" i="2"/>
  <c r="G54" i="2" s="1"/>
  <c r="H54" i="2" s="1"/>
  <c r="F53" i="2"/>
  <c r="G53" i="2" s="1"/>
  <c r="H53" i="2" s="1"/>
  <c r="F52" i="2"/>
  <c r="G52" i="2" s="1"/>
  <c r="H52" i="2" s="1"/>
  <c r="F51" i="2"/>
  <c r="G51" i="2" s="1"/>
  <c r="H51" i="2" s="1"/>
  <c r="F50" i="2"/>
  <c r="G50" i="2" s="1"/>
  <c r="H50" i="2" s="1"/>
  <c r="F49" i="2"/>
  <c r="G49" i="2" s="1"/>
  <c r="H49" i="2" s="1"/>
  <c r="F48" i="2"/>
  <c r="G48" i="2" s="1"/>
  <c r="H48" i="2" s="1"/>
  <c r="F47" i="2"/>
  <c r="G47" i="2" s="1"/>
  <c r="H47" i="2" s="1"/>
  <c r="F46" i="2"/>
  <c r="G46" i="2" s="1"/>
  <c r="H46" i="2" s="1"/>
  <c r="F45" i="2"/>
  <c r="G45" i="2" s="1"/>
  <c r="H45" i="2" s="1"/>
  <c r="F44" i="2"/>
  <c r="G44" i="2" s="1"/>
  <c r="H44" i="2" s="1"/>
  <c r="F43" i="2"/>
  <c r="G43" i="2" s="1"/>
  <c r="H43" i="2" s="1"/>
  <c r="F42" i="2"/>
  <c r="G42" i="2" s="1"/>
  <c r="H42" i="2" s="1"/>
  <c r="F41" i="2"/>
  <c r="G41" i="2" s="1"/>
  <c r="H41" i="2" s="1"/>
  <c r="F40" i="2"/>
  <c r="G40" i="2" s="1"/>
  <c r="H40" i="2" s="1"/>
  <c r="F39" i="2"/>
  <c r="G39" i="2" s="1"/>
  <c r="H39" i="2" s="1"/>
  <c r="F38" i="2"/>
  <c r="G38" i="2" s="1"/>
  <c r="H38" i="2" s="1"/>
  <c r="F37" i="2"/>
  <c r="G37" i="2" s="1"/>
  <c r="H37" i="2" s="1"/>
  <c r="F36" i="2"/>
  <c r="G36" i="2" s="1"/>
  <c r="H36" i="2" s="1"/>
  <c r="F35" i="2"/>
  <c r="G35" i="2" s="1"/>
  <c r="H35" i="2" s="1"/>
  <c r="F34" i="2"/>
  <c r="G34" i="2" s="1"/>
  <c r="H34" i="2" s="1"/>
  <c r="F33" i="2"/>
  <c r="G33" i="2" s="1"/>
  <c r="H33" i="2" s="1"/>
  <c r="F32" i="2"/>
  <c r="G32" i="2" s="1"/>
  <c r="H32" i="2" s="1"/>
  <c r="F31" i="2"/>
  <c r="G31" i="2" s="1"/>
  <c r="H31" i="2" s="1"/>
  <c r="F30" i="2"/>
  <c r="G30" i="2" s="1"/>
  <c r="H30" i="2" s="1"/>
  <c r="F29" i="2"/>
  <c r="G29" i="2" s="1"/>
  <c r="H29" i="2" s="1"/>
  <c r="F28" i="2"/>
  <c r="G28" i="2" s="1"/>
  <c r="H28" i="2" s="1"/>
  <c r="F17" i="2"/>
  <c r="G17" i="2" s="1"/>
  <c r="F16" i="2"/>
  <c r="G16" i="2" s="1"/>
  <c r="H16" i="2" s="1"/>
  <c r="I16" i="2" s="1"/>
  <c r="F15" i="2"/>
  <c r="G15" i="2" s="1"/>
  <c r="H15" i="2" s="1"/>
  <c r="I15" i="2" s="1"/>
  <c r="F14" i="2"/>
  <c r="G14" i="2" s="1"/>
  <c r="H14" i="2" s="1"/>
  <c r="I14" i="2" s="1"/>
  <c r="F13" i="2"/>
  <c r="G13" i="2" s="1"/>
  <c r="H13" i="2" s="1"/>
  <c r="I13" i="2" s="1"/>
  <c r="F12" i="2"/>
  <c r="G12" i="2" s="1"/>
  <c r="H12" i="2" s="1"/>
  <c r="I12" i="2" s="1"/>
  <c r="F11" i="2"/>
  <c r="G11" i="2" s="1"/>
  <c r="H11" i="2" s="1"/>
  <c r="I11" i="2" s="1"/>
  <c r="F10" i="2"/>
  <c r="G10" i="2" s="1"/>
  <c r="H10" i="2" s="1"/>
  <c r="I10" i="2" s="1"/>
  <c r="F9" i="2"/>
  <c r="G9" i="2" s="1"/>
  <c r="H9" i="2" s="1"/>
  <c r="I9" i="2" s="1"/>
  <c r="F8" i="2"/>
  <c r="G8" i="2" s="1"/>
  <c r="H8" i="2" s="1"/>
  <c r="I8" i="2" s="1"/>
  <c r="F7" i="2"/>
  <c r="G7" i="2" s="1"/>
  <c r="H7" i="2" s="1"/>
  <c r="I7" i="2" s="1"/>
  <c r="F6" i="2"/>
  <c r="G6" i="2" s="1"/>
  <c r="H6" i="2" s="1"/>
  <c r="I6" i="2" s="1"/>
  <c r="F5" i="2"/>
  <c r="G5" i="2" s="1"/>
  <c r="H5" i="2" s="1"/>
  <c r="I5" i="2" s="1"/>
  <c r="F4" i="2"/>
  <c r="G4" i="2" s="1"/>
  <c r="H4" i="2" s="1"/>
  <c r="I4" i="2" s="1"/>
  <c r="F3" i="2"/>
  <c r="G3" i="2" s="1"/>
  <c r="H3" i="2" s="1"/>
  <c r="I3" i="2" s="1"/>
  <c r="F2" i="2"/>
  <c r="G2" i="2" s="1"/>
  <c r="H2" i="2" s="1"/>
  <c r="J110" i="1"/>
  <c r="H109" i="1"/>
  <c r="J109" i="1" s="1"/>
  <c r="H108" i="1"/>
  <c r="J108" i="1"/>
  <c r="H107" i="1"/>
  <c r="J107" i="1" s="1"/>
  <c r="H106" i="1"/>
  <c r="J106" i="1"/>
  <c r="H105" i="1"/>
  <c r="J105" i="1" s="1"/>
  <c r="H104" i="1"/>
  <c r="J104" i="1"/>
  <c r="H103" i="1"/>
  <c r="J103" i="1" s="1"/>
  <c r="H102" i="1"/>
  <c r="J102" i="1"/>
  <c r="H97" i="1"/>
  <c r="J97" i="1" s="1"/>
  <c r="H96" i="1"/>
  <c r="J96" i="1"/>
  <c r="H101" i="1"/>
  <c r="J101" i="1" s="1"/>
  <c r="H100" i="1"/>
  <c r="J100" i="1"/>
  <c r="H99" i="1"/>
  <c r="J99" i="1" s="1"/>
  <c r="H98" i="1"/>
  <c r="J98" i="1"/>
  <c r="H95" i="1"/>
  <c r="J95" i="1" s="1"/>
  <c r="H94" i="1"/>
  <c r="J94" i="1"/>
  <c r="H93" i="1"/>
  <c r="J93" i="1" s="1"/>
  <c r="H92" i="1"/>
  <c r="J92" i="1"/>
  <c r="J24" i="2" l="1"/>
  <c r="I24" i="2"/>
  <c r="J112" i="1"/>
  <c r="I20" i="2"/>
  <c r="J20" i="2"/>
  <c r="I19" i="2"/>
  <c r="H17" i="2"/>
  <c r="J17" i="2" s="1"/>
  <c r="H22" i="2"/>
  <c r="J22" i="2" s="1"/>
  <c r="J21" i="2"/>
  <c r="J18" i="2"/>
  <c r="I18" i="2"/>
  <c r="I2" i="2"/>
  <c r="J2" i="2"/>
  <c r="J3" i="2"/>
  <c r="J5" i="2"/>
  <c r="J6" i="2"/>
  <c r="J7" i="2"/>
  <c r="J12" i="2"/>
  <c r="J16" i="2"/>
  <c r="J15" i="2"/>
  <c r="J14" i="2"/>
  <c r="J13" i="2"/>
  <c r="J11" i="2"/>
  <c r="J10" i="2"/>
  <c r="J9" i="2"/>
  <c r="J4" i="2"/>
  <c r="J8" i="2"/>
  <c r="I17" i="2" l="1"/>
  <c r="I22" i="2"/>
</calcChain>
</file>

<file path=xl/sharedStrings.xml><?xml version="1.0" encoding="utf-8"?>
<sst xmlns="http://schemas.openxmlformats.org/spreadsheetml/2006/main" count="180" uniqueCount="100">
  <si>
    <t>Value</t>
  </si>
  <si>
    <t>Notes</t>
  </si>
  <si>
    <t>Total</t>
  </si>
  <si>
    <t>Value before Diminution</t>
  </si>
  <si>
    <t>Sq. inches</t>
  </si>
  <si>
    <t>DBH</t>
  </si>
  <si>
    <t>Bursera simaruba / Gumbo limbo</t>
  </si>
  <si>
    <t>NA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</si>
  <si>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</si>
  <si>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</si>
  <si>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</si>
  <si>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</si>
  <si>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</si>
  <si>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</si>
  <si>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</si>
  <si>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</si>
  <si>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</si>
  <si>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</si>
  <si>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</si>
  <si>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</si>
  <si>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</si>
  <si>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</si>
  <si>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</si>
  <si>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</si>
  <si>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</si>
  <si>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</si>
  <si>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</si>
  <si>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Price per in / ft</t>
  </si>
  <si>
    <t>PALMS</t>
  </si>
  <si>
    <t>Delonix regia / Royal poiniana</t>
  </si>
  <si>
    <t>Sabal palmetto / Cabbage Palm</t>
  </si>
  <si>
    <r>
      <t>Cocos nucifera</t>
    </r>
    <r>
      <rPr>
        <sz val="10"/>
        <rFont val="Arial"/>
        <family val="2"/>
      </rPr>
      <t xml:space="preserve"> / Coconut palm</t>
    </r>
  </si>
  <si>
    <t>Quercus virginiana / Live Oak</t>
  </si>
  <si>
    <t>Restricted roots 2 sides 3''</t>
  </si>
  <si>
    <t>Restricted roots 1 side 3', 1 side 4', major trunk decay</t>
  </si>
  <si>
    <t xml:space="preserve">Plumeria species </t>
  </si>
  <si>
    <r>
      <rPr>
        <i/>
        <sz val="10"/>
        <rFont val="Times New Roman"/>
        <family val="1"/>
      </rPr>
      <t>Bucida buceras</t>
    </r>
    <r>
      <rPr>
        <sz val="10"/>
        <rFont val="Times New Roman"/>
        <family val="1"/>
      </rPr>
      <t xml:space="preserve"> / Black Olive, Pongamia &amp; Cocoplum</t>
    </r>
  </si>
  <si>
    <r>
      <rPr>
        <i/>
        <sz val="10"/>
        <rFont val="Times New Roman"/>
        <family val="1"/>
      </rPr>
      <t>Swietenia mahagoni</t>
    </r>
    <r>
      <rPr>
        <sz val="10"/>
        <rFont val="Times New Roman"/>
        <family val="1"/>
      </rPr>
      <t xml:space="preserve"> / Mahogany</t>
    </r>
  </si>
  <si>
    <r>
      <rPr>
        <i/>
        <sz val="10"/>
        <rFont val="Times New Roman"/>
        <family val="1"/>
      </rPr>
      <t>Calophyllum braziliensis</t>
    </r>
    <r>
      <rPr>
        <sz val="10"/>
        <rFont val="Times New Roman"/>
        <family val="1"/>
      </rPr>
      <t xml:space="preserve"> / Braz. Beauty leaf</t>
    </r>
  </si>
  <si>
    <r>
      <t>Tabebuia heterophylla</t>
    </r>
    <r>
      <rPr>
        <sz val="10"/>
        <rFont val="Times New Roman"/>
        <family val="1"/>
      </rPr>
      <t xml:space="preserve"> / Pink tabebuia</t>
    </r>
  </si>
  <si>
    <r>
      <rPr>
        <i/>
        <sz val="10"/>
        <rFont val="Times New Roman"/>
        <family val="1"/>
      </rPr>
      <t>Ficus Aurea</t>
    </r>
    <r>
      <rPr>
        <sz val="10"/>
        <rFont val="Times New Roman"/>
        <family val="1"/>
      </rPr>
      <t xml:space="preserve"> / Strangler Fig</t>
    </r>
  </si>
  <si>
    <r>
      <rPr>
        <i/>
        <sz val="10"/>
        <rFont val="Times New Roman"/>
        <family val="1"/>
      </rPr>
      <t>Quercus virginiana</t>
    </r>
    <r>
      <rPr>
        <sz val="10"/>
        <rFont val="Times New Roman"/>
        <family val="1"/>
      </rPr>
      <t xml:space="preserve"> / Live Oak</t>
    </r>
  </si>
  <si>
    <r>
      <t>Lagerstroemia</t>
    </r>
    <r>
      <rPr>
        <sz val="10"/>
        <rFont val="Times New Roman"/>
        <family val="1"/>
      </rPr>
      <t xml:space="preserve"> / Crape myrtle</t>
    </r>
  </si>
  <si>
    <r>
      <t>Conocarpus erectus sericeus</t>
    </r>
    <r>
      <rPr>
        <sz val="10"/>
        <rFont val="Times New Roman"/>
        <family val="1"/>
      </rPr>
      <t xml:space="preserve"> / Silver buttonwood</t>
    </r>
  </si>
  <si>
    <r>
      <t>Coccoloba uvifera</t>
    </r>
    <r>
      <rPr>
        <i/>
        <sz val="10"/>
        <rFont val="Times New Roman"/>
        <family val="1"/>
      </rPr>
      <t xml:space="preserve"> / </t>
    </r>
    <r>
      <rPr>
        <sz val="10"/>
        <rFont val="Times New Roman"/>
        <family val="1"/>
      </rPr>
      <t>Seagrape</t>
    </r>
  </si>
  <si>
    <r>
      <rPr>
        <i/>
        <sz val="10"/>
        <rFont val="Times New Roman"/>
        <family val="1"/>
      </rPr>
      <t xml:space="preserve">Ptychosperma elegans </t>
    </r>
    <r>
      <rPr>
        <sz val="10"/>
        <rFont val="Times New Roman"/>
        <family val="1"/>
      </rPr>
      <t>/ Alexander palm</t>
    </r>
  </si>
  <si>
    <r>
      <rPr>
        <i/>
        <sz val="10"/>
        <rFont val="Times New Roman"/>
        <family val="1"/>
      </rPr>
      <t>Sabal palmetto</t>
    </r>
    <r>
      <rPr>
        <sz val="10"/>
        <rFont val="Times New Roman"/>
        <family val="1"/>
      </rPr>
      <t xml:space="preserve"> / Cabbage Palm</t>
    </r>
  </si>
  <si>
    <r>
      <t>Roystonea regia</t>
    </r>
    <r>
      <rPr>
        <sz val="10"/>
        <rFont val="Times New Roman"/>
        <family val="1"/>
      </rPr>
      <t xml:space="preserve"> / Royal palm</t>
    </r>
  </si>
  <si>
    <r>
      <t>Phoenix roebelenii</t>
    </r>
    <r>
      <rPr>
        <sz val="10"/>
        <rFont val="Times New Roman"/>
        <family val="1"/>
      </rPr>
      <t xml:space="preserve"> / Pygmy date palm</t>
    </r>
  </si>
  <si>
    <r>
      <rPr>
        <i/>
        <sz val="10"/>
        <rFont val="Times New Roman"/>
        <family val="1"/>
      </rPr>
      <t>Phoenix dactylifera</t>
    </r>
    <r>
      <rPr>
        <sz val="10"/>
        <rFont val="Times New Roman"/>
        <family val="1"/>
      </rPr>
      <t xml:space="preserve"> / Medjool date palm</t>
    </r>
  </si>
  <si>
    <r>
      <t>Dypsis decaryi</t>
    </r>
    <r>
      <rPr>
        <sz val="10"/>
        <rFont val="Times New Roman"/>
        <family val="1"/>
      </rPr>
      <t xml:space="preserve"> / Triangle palm</t>
    </r>
  </si>
  <si>
    <r>
      <t>Cocos nucifera</t>
    </r>
    <r>
      <rPr>
        <sz val="10"/>
        <rFont val="Times New Roman"/>
        <family val="1"/>
      </rPr>
      <t xml:space="preserve"> / Coconut palm</t>
    </r>
  </si>
  <si>
    <t>Adonidia merrillii / Christmas palm</t>
  </si>
  <si>
    <t>Avacado</t>
  </si>
  <si>
    <t>Bottle Brush</t>
  </si>
  <si>
    <t>Chinese fan palm</t>
  </si>
  <si>
    <t>Areca palm</t>
  </si>
  <si>
    <t>Foxtail / Wodyetia bifurcata</t>
  </si>
  <si>
    <t>#1 tree</t>
  </si>
  <si>
    <t>#2 tree</t>
  </si>
  <si>
    <t>#3 tree</t>
  </si>
  <si>
    <t>Average</t>
  </si>
  <si>
    <t>instalition</t>
  </si>
  <si>
    <t>Per inch</t>
  </si>
  <si>
    <t>Per sq in</t>
  </si>
  <si>
    <t>2" tree cost</t>
  </si>
  <si>
    <t>1.5" tree cost</t>
  </si>
  <si>
    <t>4" tree cost</t>
  </si>
  <si>
    <t>Per ft cost</t>
  </si>
  <si>
    <t xml:space="preserve">25 gal 7' </t>
  </si>
  <si>
    <t xml:space="preserve">Per 25 gal, </t>
  </si>
  <si>
    <t>Species</t>
  </si>
  <si>
    <t>Size</t>
  </si>
  <si>
    <t>Washingtonia</t>
  </si>
  <si>
    <t>Bridalveil</t>
  </si>
  <si>
    <t>Yellow tabebuia</t>
  </si>
  <si>
    <t>Green buttonwood</t>
  </si>
  <si>
    <t>Laurel oak</t>
  </si>
  <si>
    <t>Orange geiger</t>
  </si>
  <si>
    <t>1.5 tree cost</t>
  </si>
  <si>
    <t>3" tree cost</t>
  </si>
  <si>
    <t>Dahoon holly</t>
  </si>
  <si>
    <t xml:space="preserve">Norfolk pine </t>
  </si>
  <si>
    <r>
      <t xml:space="preserve">Clusia rosea / </t>
    </r>
    <r>
      <rPr>
        <sz val="10"/>
        <rFont val="Times New Roman"/>
        <family val="1"/>
      </rPr>
      <t>Clusia rosea</t>
    </r>
  </si>
  <si>
    <r>
      <t xml:space="preserve">Syagrus romanzoffiana / </t>
    </r>
    <r>
      <rPr>
        <sz val="10"/>
        <rFont val="Times New Roman"/>
        <family val="1"/>
      </rPr>
      <t>Queen palm</t>
    </r>
  </si>
  <si>
    <r>
      <t xml:space="preserve">Ravenala madagascariensis / </t>
    </r>
    <r>
      <rPr>
        <sz val="10"/>
        <rFont val="Times New Roman"/>
        <family val="1"/>
      </rPr>
      <t>Travlers palm</t>
    </r>
  </si>
  <si>
    <t>Pigeon plum</t>
  </si>
  <si>
    <t>Tree #</t>
  </si>
  <si>
    <t>Common name</t>
  </si>
  <si>
    <t xml:space="preserve">Botanical name </t>
  </si>
  <si>
    <t xml:space="preserve">Height </t>
  </si>
  <si>
    <t xml:space="preserve">Condition </t>
  </si>
  <si>
    <t>Sabal palm</t>
  </si>
  <si>
    <t xml:space="preserve">Sabal palmetto </t>
  </si>
  <si>
    <t xml:space="preserve">Black olive </t>
  </si>
  <si>
    <t>Bucida buceras</t>
  </si>
  <si>
    <t>Ficus microcarpa</t>
  </si>
  <si>
    <t>Too small</t>
  </si>
  <si>
    <t xml:space="preserve">Not on property </t>
  </si>
  <si>
    <t xml:space="preserve">Invasive, co-dom with inclusion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</si>
</sst>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0" fillId="0" borderId="1" xfId="0" applyNumberFormat="1" applyBorder="1"/>
    <xf numFmtId="0" fontId="4" fillId="0" borderId="1" xfId="0" applyFont="1" applyBorder="1"/>
    <xf numFmtId="0" fontId="6" fillId="0" borderId="1" xfId="0" applyFont="1" applyBorder="1"/>
    <xf numFmtId="9" fontId="0" fillId="0" borderId="1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4" fontId="0" fillId="0" borderId="1" xfId="0" applyNumberForma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left" wrapText="1"/>
    </xf>
    <xf numFmtId="0" fontId="5" fillId="2" borderId="0" xfId="0" applyFont="1" applyFill="1"/>
    <xf numFmtId="16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/>
    </xf>
    <xf numFmtId="164" fontId="0" fillId="0" borderId="0" xfId="0" applyNumberFormat="1"/>
    <xf numFmtId="164" fontId="4" fillId="0" borderId="0" xfId="0" applyNumberFormat="1" applyFont="1" applyAlignment="1">
      <alignment horizontal="left" wrapText="1"/>
    </xf>
    <xf numFmtId="0" fontId="6" fillId="0" borderId="3" xfId="0" applyFont="1" applyBorder="1"/>
    <xf numFmtId="0" fontId="6" fillId="0" borderId="4" xfId="0" applyFont="1" applyBorder="1"/>
    <xf numFmtId="0" fontId="4" fillId="0" borderId="4" xfId="0" applyFont="1" applyBorder="1"/>
    <xf numFmtId="165" fontId="0" fillId="0" borderId="1" xfId="0" applyNumberForma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0" fontId="7" fillId="0" borderId="4" xfId="0" applyFont="1" applyBorder="1"/>
    <xf numFmtId="0" fontId="8" fillId="0" borderId="4" xfId="0" applyFont="1" applyBorder="1"/>
    <xf numFmtId="0" fontId="7" fillId="2" borderId="4" xfId="0" applyFont="1" applyFill="1" applyBorder="1"/>
    <xf numFmtId="164" fontId="7" fillId="0" borderId="4" xfId="0" applyNumberFormat="1" applyFont="1" applyBorder="1"/>
    <xf numFmtId="0" fontId="9" fillId="0" borderId="4" xfId="0" applyFont="1" applyBorder="1"/>
    <xf numFmtId="0" fontId="9" fillId="0" borderId="4" xfId="0" applyFont="1" applyBorder="1" applyAlignment="1">
      <alignment horizontal="center"/>
    </xf>
    <xf numFmtId="0" fontId="9" fillId="3" borderId="4" xfId="0" applyFont="1" applyFill="1" applyBorder="1"/>
    <xf numFmtId="0" fontId="7" fillId="3" borderId="4" xfId="0" applyFont="1" applyFill="1" applyBorder="1"/>
    <xf numFmtId="164" fontId="7" fillId="3" borderId="4" xfId="0" applyNumberFormat="1" applyFont="1" applyFill="1" applyBorder="1"/>
    <xf numFmtId="0" fontId="8" fillId="2" borderId="4" xfId="0" applyFont="1" applyFill="1" applyBorder="1" applyAlignment="1">
      <alignment horizontal="left"/>
    </xf>
    <xf numFmtId="0" fontId="1" fillId="2" borderId="4" xfId="0" applyFont="1" applyFill="1" applyBorder="1"/>
    <xf numFmtId="0" fontId="7" fillId="2" borderId="1" xfId="0" applyFont="1" applyFill="1" applyBorder="1" applyAlignment="1">
      <alignment horizontal="left"/>
    </xf>
    <xf numFmtId="0" fontId="10" fillId="2" borderId="4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9" fontId="11" fillId="0" borderId="1" xfId="0" applyNumberFormat="1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3" fillId="0" borderId="1" xfId="0" applyFont="1" applyBorder="1"/>
    <xf numFmtId="0" fontId="10" fillId="0" borderId="1" xfId="0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0" fontId="13" fillId="2" borderId="1" xfId="0" applyFont="1" applyFill="1" applyBorder="1"/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5"/>
  <sheetViews>
    <sheetView tabSelected="1" workbookViewId="0">
      <pane ySplit="1" topLeftCell="A2" activePane="bottomLeft" state="frozen"/>
      <selection pane="bottomLeft" sqref="A1:K7"/>
    </sheetView>
  </sheetViews>
  <sheetFormatPr defaultRowHeight="13.2" x14ac:dyDescent="0.25"/>
  <cols>
    <col min="1" max="1" width="5.33203125" customWidth="1"/>
    <col min="2" max="2" width="18.88671875" customWidth="1"/>
    <col min="3" max="3" width="20.21875" customWidth="1"/>
    <col min="4" max="4" width="7.44140625" customWidth="1"/>
    <col min="5" max="5" width="8.33203125" style="3" customWidth="1"/>
    <col min="6" max="6" width="11" style="3" customWidth="1"/>
    <col min="7" max="7" width="9.44140625" style="3" customWidth="1"/>
    <col min="8" max="8" width="9.5546875" style="1" customWidth="1"/>
    <col min="9" max="9" width="12.5546875" style="1" customWidth="1"/>
    <col min="10" max="10" width="8.5546875" customWidth="1"/>
    <col min="11" max="11" width="26" style="10" customWidth="1"/>
    <col min="12" max="12" width="24" customWidth="1"/>
    <col min="13" max="13" width="31.33203125" customWidth="1"/>
  </cols>
  <sheetData>
    <row r="1" spans="1:13" ht="47.4" thickBot="1" x14ac:dyDescent="0.35">
      <c r="A1" s="54" t="s">
        <v>87</v>
      </c>
      <c r="B1" s="54" t="s">
        <v>88</v>
      </c>
      <c r="C1" s="55" t="s">
        <v>89</v>
      </c>
      <c r="D1" s="54" t="s">
        <v>5</v>
      </c>
      <c r="E1" s="54" t="s">
        <v>90</v>
      </c>
      <c r="F1" s="56" t="s">
        <v>91</v>
      </c>
      <c r="G1" s="52" t="s">
        <v>27</v>
      </c>
      <c r="H1" s="52" t="s">
        <v>4</v>
      </c>
      <c r="I1" s="52" t="s">
        <v>3</v>
      </c>
      <c r="J1" s="51" t="s">
        <v>0</v>
      </c>
      <c r="K1" s="53" t="s">
        <v>1</v>
      </c>
      <c r="L1" s="19"/>
      <c r="M1" s="5"/>
    </row>
    <row r="2" spans="1:13" ht="15" thickBot="1" x14ac:dyDescent="0.35">
      <c r="A2" s="57">
        <v>1</v>
      </c>
      <c r="B2" s="58" t="s">
        <v>92</v>
      </c>
      <c r="C2" s="59" t="s">
        <v>93</v>
      </c>
      <c r="D2" s="60"/>
      <c r="E2" s="60">
        <v>8</v>
      </c>
      <c r="F2" s="61">
        <v>0.7</v>
      </c>
      <c r="G2" s="36" t="s">
        <v>7</v>
      </c>
      <c r="H2" s="18">
        <f t="shared" ref="H2" si="0">D2*F2</f>
        <v>0</v>
      </c>
      <c r="I2" s="18"/>
      <c r="J2" s="6">
        <v>233.33</v>
      </c>
      <c r="K2" s="65"/>
      <c r="L2" s="20"/>
    </row>
    <row r="3" spans="1:13" ht="15" thickBot="1" x14ac:dyDescent="0.35">
      <c r="A3" s="57">
        <v>2</v>
      </c>
      <c r="B3" s="58" t="s">
        <v>92</v>
      </c>
      <c r="C3" s="59" t="s">
        <v>93</v>
      </c>
      <c r="D3" s="60"/>
      <c r="E3" s="60"/>
      <c r="F3" s="61">
        <v>0.7</v>
      </c>
      <c r="G3" s="36" t="s">
        <v>7</v>
      </c>
      <c r="H3" s="18">
        <f t="shared" ref="H3:H4" si="1">D3*F3</f>
        <v>0</v>
      </c>
      <c r="I3" s="18"/>
      <c r="J3" s="6">
        <v>233.33</v>
      </c>
      <c r="K3" s="65" t="s">
        <v>97</v>
      </c>
      <c r="L3" s="20"/>
    </row>
    <row r="4" spans="1:13" ht="15" thickBot="1" x14ac:dyDescent="0.35">
      <c r="A4" s="57">
        <v>3</v>
      </c>
      <c r="B4" s="58" t="s">
        <v>94</v>
      </c>
      <c r="C4" s="59" t="s">
        <v>95</v>
      </c>
      <c r="D4" s="60"/>
      <c r="E4" s="60"/>
      <c r="F4" s="61"/>
      <c r="G4" s="36">
        <v>179.17</v>
      </c>
      <c r="H4" s="18">
        <f t="shared" si="1"/>
        <v>0</v>
      </c>
      <c r="I4" s="63" t="s">
        <v>7</v>
      </c>
      <c r="J4" s="64" t="s">
        <v>7</v>
      </c>
      <c r="K4" s="65" t="s">
        <v>98</v>
      </c>
      <c r="L4" s="20"/>
    </row>
    <row r="5" spans="1:13" ht="15" thickBot="1" x14ac:dyDescent="0.35">
      <c r="A5" s="57">
        <v>4</v>
      </c>
      <c r="B5" s="58" t="s">
        <v>96</v>
      </c>
      <c r="C5" s="62" t="s">
        <v>96</v>
      </c>
      <c r="D5" s="60">
        <v>8.5</v>
      </c>
      <c r="E5" s="60"/>
      <c r="F5" s="61"/>
      <c r="G5" s="16"/>
      <c r="H5" s="18"/>
      <c r="I5" s="18"/>
      <c r="J5" s="64" t="s">
        <v>7</v>
      </c>
      <c r="K5" s="66" t="s">
        <v>99</v>
      </c>
      <c r="L5" s="19"/>
    </row>
    <row r="6" spans="1:13" ht="15" thickBot="1" x14ac:dyDescent="0.35">
      <c r="A6" s="57">
        <v>5</v>
      </c>
      <c r="B6" s="58" t="s">
        <v>92</v>
      </c>
      <c r="C6" s="59" t="s">
        <v>93</v>
      </c>
      <c r="D6" s="60"/>
      <c r="E6" s="60">
        <v>15</v>
      </c>
      <c r="F6" s="61">
        <v>0.7</v>
      </c>
      <c r="G6" s="16"/>
      <c r="H6" s="18"/>
      <c r="I6" s="18"/>
      <c r="J6" s="6">
        <v>233.33</v>
      </c>
      <c r="K6" s="66"/>
      <c r="L6" s="19"/>
    </row>
    <row r="7" spans="1:13" ht="13.8" thickBot="1" x14ac:dyDescent="0.3">
      <c r="A7" s="4"/>
      <c r="B7" s="7"/>
      <c r="C7" s="35"/>
      <c r="D7" s="16"/>
      <c r="E7" s="9"/>
      <c r="F7" s="14"/>
      <c r="G7" s="16"/>
      <c r="H7" s="18"/>
      <c r="I7" s="18"/>
      <c r="J7" s="6">
        <f>SUM(J2:J6)</f>
        <v>699.99</v>
      </c>
      <c r="K7" s="13"/>
      <c r="L7" s="19"/>
    </row>
    <row r="8" spans="1:13" ht="13.8" thickBot="1" x14ac:dyDescent="0.3">
      <c r="A8" s="4"/>
      <c r="B8" s="7"/>
      <c r="C8" s="35"/>
      <c r="D8" s="16"/>
      <c r="E8" s="9"/>
      <c r="F8" s="14"/>
      <c r="G8" s="16"/>
      <c r="H8" s="18"/>
      <c r="I8" s="18"/>
      <c r="J8" s="6"/>
      <c r="K8" s="13"/>
      <c r="L8" s="19"/>
    </row>
    <row r="9" spans="1:13" ht="13.8" thickBot="1" x14ac:dyDescent="0.3">
      <c r="A9" s="4"/>
      <c r="B9" s="33"/>
      <c r="C9" s="35"/>
      <c r="D9" s="16"/>
      <c r="E9" s="9"/>
      <c r="F9" s="14"/>
      <c r="G9" s="16"/>
      <c r="H9" s="18"/>
      <c r="I9" s="18"/>
      <c r="J9" s="6"/>
      <c r="K9" s="11"/>
      <c r="L9" s="19"/>
    </row>
    <row r="10" spans="1:13" ht="13.8" thickBot="1" x14ac:dyDescent="0.3">
      <c r="A10" s="4"/>
      <c r="B10" s="8"/>
      <c r="C10" s="35"/>
      <c r="D10" s="16"/>
      <c r="E10" s="9"/>
      <c r="F10" s="14"/>
      <c r="G10" s="16"/>
      <c r="H10" s="18"/>
      <c r="I10" s="18"/>
      <c r="J10" s="6"/>
      <c r="K10" s="13"/>
      <c r="L10" s="19"/>
    </row>
    <row r="11" spans="1:13" ht="13.8" thickBot="1" x14ac:dyDescent="0.3">
      <c r="A11" s="4"/>
      <c r="B11" s="8"/>
      <c r="C11" s="35"/>
      <c r="D11" s="16"/>
      <c r="E11" s="9"/>
      <c r="F11" s="14"/>
      <c r="G11" s="16"/>
      <c r="H11" s="18"/>
      <c r="I11" s="18"/>
      <c r="J11" s="6"/>
      <c r="K11" s="13"/>
      <c r="L11" s="19"/>
    </row>
    <row r="12" spans="1:13" ht="13.8" thickBot="1" x14ac:dyDescent="0.3">
      <c r="A12" s="4"/>
      <c r="B12" s="8"/>
      <c r="C12" s="35"/>
      <c r="D12" s="16"/>
      <c r="E12" s="9"/>
      <c r="F12" s="14"/>
      <c r="G12" s="16"/>
      <c r="H12" s="18"/>
      <c r="I12" s="18"/>
      <c r="J12" s="6"/>
      <c r="K12" s="13"/>
      <c r="L12" s="19"/>
    </row>
    <row r="13" spans="1:13" ht="13.8" thickBot="1" x14ac:dyDescent="0.3">
      <c r="A13" s="4"/>
      <c r="B13" s="8"/>
      <c r="C13" s="35"/>
      <c r="D13" s="16"/>
      <c r="E13" s="9"/>
      <c r="F13" s="14"/>
      <c r="G13" s="16"/>
      <c r="H13" s="18"/>
      <c r="I13" s="18"/>
      <c r="J13" s="6"/>
      <c r="K13" s="13"/>
      <c r="L13" s="19"/>
    </row>
    <row r="14" spans="1:13" ht="13.8" thickBot="1" x14ac:dyDescent="0.3">
      <c r="A14" s="4"/>
      <c r="B14" s="8"/>
      <c r="C14" s="35"/>
      <c r="D14" s="16"/>
      <c r="E14" s="9"/>
      <c r="F14" s="14"/>
      <c r="G14" s="16"/>
      <c r="H14" s="18"/>
      <c r="I14" s="18"/>
      <c r="J14" s="6"/>
      <c r="K14" s="13"/>
      <c r="L14" s="19"/>
    </row>
    <row r="15" spans="1:13" ht="13.8" thickBot="1" x14ac:dyDescent="0.3">
      <c r="A15" s="4"/>
      <c r="B15" s="8"/>
      <c r="C15" s="35"/>
      <c r="D15" s="16"/>
      <c r="E15" s="9"/>
      <c r="F15" s="14"/>
      <c r="G15" s="16"/>
      <c r="H15" s="18"/>
      <c r="I15" s="18"/>
      <c r="J15" s="6"/>
      <c r="K15" s="13"/>
      <c r="L15" s="19"/>
    </row>
    <row r="16" spans="1:13" ht="13.8" thickBot="1" x14ac:dyDescent="0.3">
      <c r="A16" s="4"/>
      <c r="B16" s="8"/>
      <c r="C16" s="35"/>
      <c r="D16" s="16"/>
      <c r="E16" s="9"/>
      <c r="F16" s="14"/>
      <c r="G16" s="16"/>
      <c r="H16" s="18"/>
      <c r="I16" s="18"/>
      <c r="J16" s="6"/>
      <c r="K16" s="13"/>
      <c r="L16" s="19"/>
    </row>
    <row r="17" spans="1:12" ht="13.8" thickBot="1" x14ac:dyDescent="0.3">
      <c r="A17" s="4"/>
      <c r="B17" s="8"/>
      <c r="C17" s="35"/>
      <c r="D17" s="16"/>
      <c r="E17" s="9"/>
      <c r="F17" s="14"/>
      <c r="G17" s="16"/>
      <c r="H17" s="18"/>
      <c r="I17" s="18"/>
      <c r="J17" s="6"/>
      <c r="K17" s="13"/>
      <c r="L17" s="19"/>
    </row>
    <row r="18" spans="1:12" ht="13.8" thickBot="1" x14ac:dyDescent="0.3">
      <c r="A18" s="4"/>
      <c r="B18" s="7"/>
      <c r="C18" s="16"/>
      <c r="D18" s="16"/>
      <c r="E18" s="9"/>
      <c r="F18" s="14"/>
      <c r="G18" s="16"/>
      <c r="H18" s="18"/>
      <c r="I18" s="18"/>
      <c r="J18" s="6"/>
      <c r="K18" s="13"/>
      <c r="L18" s="19"/>
    </row>
    <row r="19" spans="1:12" ht="13.8" thickBot="1" x14ac:dyDescent="0.3">
      <c r="A19" s="12"/>
      <c r="B19" s="7"/>
      <c r="C19" s="16"/>
      <c r="D19" s="16"/>
      <c r="E19" s="9"/>
      <c r="F19" s="14"/>
      <c r="G19" s="16"/>
      <c r="H19" s="18"/>
      <c r="I19" s="18"/>
      <c r="J19" s="6"/>
      <c r="K19" s="13"/>
      <c r="L19" s="19"/>
    </row>
    <row r="20" spans="1:12" ht="13.8" thickBot="1" x14ac:dyDescent="0.3">
      <c r="A20" s="4"/>
      <c r="B20" s="7"/>
      <c r="C20" s="16"/>
      <c r="D20" s="16"/>
      <c r="E20" s="9"/>
      <c r="F20" s="14"/>
      <c r="G20" s="16"/>
      <c r="H20" s="18"/>
      <c r="I20" s="18"/>
      <c r="J20" s="6"/>
      <c r="K20" s="13"/>
      <c r="L20" s="19"/>
    </row>
    <row r="21" spans="1:12" ht="13.8" thickBot="1" x14ac:dyDescent="0.3">
      <c r="A21" s="4"/>
      <c r="B21" s="7"/>
      <c r="C21" s="35"/>
      <c r="D21" s="16"/>
      <c r="E21" s="9"/>
      <c r="F21" s="14"/>
      <c r="G21" s="16"/>
      <c r="H21" s="18"/>
      <c r="I21" s="18"/>
      <c r="J21" s="6"/>
      <c r="K21" s="13"/>
      <c r="L21" s="19"/>
    </row>
    <row r="22" spans="1:12" ht="13.8" thickBot="1" x14ac:dyDescent="0.3">
      <c r="A22" s="4"/>
      <c r="B22" s="7"/>
      <c r="C22" s="35"/>
      <c r="D22" s="16"/>
      <c r="E22" s="9"/>
      <c r="F22" s="14"/>
      <c r="G22" s="16"/>
      <c r="H22" s="18"/>
      <c r="I22" s="18"/>
      <c r="J22" s="6"/>
      <c r="K22" s="13"/>
      <c r="L22" s="19"/>
    </row>
    <row r="23" spans="1:12" ht="13.8" thickBot="1" x14ac:dyDescent="0.3">
      <c r="A23" s="4"/>
      <c r="B23" s="7"/>
      <c r="C23" s="35"/>
      <c r="D23" s="16"/>
      <c r="E23" s="9"/>
      <c r="F23" s="14"/>
      <c r="G23" s="16"/>
      <c r="H23" s="18"/>
      <c r="I23" s="18"/>
      <c r="J23" s="6"/>
      <c r="K23" s="13"/>
      <c r="L23" s="19"/>
    </row>
    <row r="24" spans="1:12" ht="13.8" thickBot="1" x14ac:dyDescent="0.3">
      <c r="A24" s="4"/>
      <c r="B24" s="7"/>
      <c r="C24" s="35"/>
      <c r="D24" s="16"/>
      <c r="E24" s="9"/>
      <c r="F24" s="14"/>
      <c r="G24" s="16"/>
      <c r="H24" s="18"/>
      <c r="I24" s="18"/>
      <c r="J24" s="6"/>
      <c r="K24" s="13"/>
      <c r="L24" s="19"/>
    </row>
    <row r="25" spans="1:12" ht="13.8" thickBot="1" x14ac:dyDescent="0.3">
      <c r="A25" s="4"/>
      <c r="B25" s="7"/>
      <c r="C25" s="35"/>
      <c r="D25" s="16"/>
      <c r="E25" s="9"/>
      <c r="F25" s="14"/>
      <c r="G25" s="16"/>
      <c r="H25" s="18"/>
      <c r="I25" s="18"/>
      <c r="J25" s="6"/>
      <c r="K25" s="13"/>
      <c r="L25" s="19"/>
    </row>
    <row r="26" spans="1:12" ht="13.8" thickBot="1" x14ac:dyDescent="0.3">
      <c r="A26" s="4"/>
      <c r="B26" s="7"/>
      <c r="C26" s="35"/>
      <c r="D26" s="16"/>
      <c r="E26" s="9"/>
      <c r="F26" s="14"/>
      <c r="G26" s="16"/>
      <c r="H26" s="18"/>
      <c r="I26" s="18"/>
      <c r="J26" s="6"/>
      <c r="K26" s="13"/>
      <c r="L26" s="19"/>
    </row>
    <row r="27" spans="1:12" ht="13.8" thickBot="1" x14ac:dyDescent="0.3">
      <c r="A27" s="4"/>
      <c r="B27" s="7"/>
      <c r="C27" s="35"/>
      <c r="D27" s="16"/>
      <c r="E27" s="9"/>
      <c r="F27" s="14"/>
      <c r="G27" s="16"/>
      <c r="H27" s="18"/>
      <c r="I27" s="18"/>
      <c r="J27" s="6"/>
      <c r="K27" s="13"/>
      <c r="L27" s="19"/>
    </row>
    <row r="28" spans="1:12" ht="13.8" thickBot="1" x14ac:dyDescent="0.3">
      <c r="A28" s="4"/>
      <c r="B28" s="7"/>
      <c r="C28" s="35"/>
      <c r="D28" s="16"/>
      <c r="E28" s="9"/>
      <c r="F28" s="14"/>
      <c r="G28" s="16"/>
      <c r="H28" s="18"/>
      <c r="I28" s="18"/>
      <c r="J28" s="6"/>
      <c r="K28" s="13"/>
      <c r="L28" s="19"/>
    </row>
    <row r="29" spans="1:12" ht="13.8" thickBot="1" x14ac:dyDescent="0.3">
      <c r="A29" s="4"/>
      <c r="B29" s="7"/>
      <c r="C29" s="35"/>
      <c r="D29" s="16"/>
      <c r="E29" s="9"/>
      <c r="F29" s="14"/>
      <c r="G29" s="16"/>
      <c r="H29" s="18"/>
      <c r="I29" s="18"/>
      <c r="J29" s="6"/>
      <c r="K29" s="13"/>
      <c r="L29" s="19"/>
    </row>
    <row r="30" spans="1:12" ht="13.8" thickBot="1" x14ac:dyDescent="0.3">
      <c r="A30" s="4"/>
      <c r="B30" s="7"/>
      <c r="C30" s="35"/>
      <c r="D30" s="16"/>
      <c r="E30" s="9"/>
      <c r="F30" s="14"/>
      <c r="G30" s="16"/>
      <c r="H30" s="18"/>
      <c r="I30" s="18"/>
      <c r="J30" s="6"/>
      <c r="K30" s="13"/>
      <c r="L30" s="19"/>
    </row>
    <row r="31" spans="1:12" ht="13.8" thickBot="1" x14ac:dyDescent="0.3">
      <c r="A31" s="4"/>
      <c r="B31" s="7"/>
      <c r="C31" s="35"/>
      <c r="D31" s="16"/>
      <c r="E31" s="9"/>
      <c r="F31" s="14"/>
      <c r="G31" s="16"/>
      <c r="H31" s="18"/>
      <c r="I31" s="18"/>
      <c r="J31" s="6"/>
      <c r="K31" s="13"/>
      <c r="L31" s="19"/>
    </row>
    <row r="32" spans="1:12" ht="13.8" thickBot="1" x14ac:dyDescent="0.3">
      <c r="A32" s="4"/>
      <c r="B32" s="7"/>
      <c r="C32" s="35"/>
      <c r="D32" s="16"/>
      <c r="E32" s="9"/>
      <c r="F32" s="14"/>
      <c r="G32" s="16"/>
      <c r="H32" s="18"/>
      <c r="I32" s="18"/>
      <c r="J32" s="6"/>
      <c r="K32" s="13"/>
      <c r="L32" s="19"/>
    </row>
    <row r="33" spans="1:12" ht="13.8" thickBot="1" x14ac:dyDescent="0.3">
      <c r="A33" s="4"/>
      <c r="B33" s="7"/>
      <c r="C33" s="35"/>
      <c r="D33" s="16"/>
      <c r="E33" s="9"/>
      <c r="F33" s="14"/>
      <c r="G33" s="16"/>
      <c r="H33" s="18"/>
      <c r="I33" s="18"/>
      <c r="J33" s="6"/>
      <c r="K33" s="13"/>
      <c r="L33" s="19"/>
    </row>
    <row r="34" spans="1:12" ht="13.8" thickBot="1" x14ac:dyDescent="0.3">
      <c r="A34" s="4"/>
      <c r="B34" s="33"/>
      <c r="C34" s="35"/>
      <c r="D34" s="16"/>
      <c r="E34" s="9"/>
      <c r="F34" s="14"/>
      <c r="G34" s="16"/>
      <c r="H34" s="18"/>
      <c r="I34" s="18"/>
      <c r="J34" s="6"/>
      <c r="K34" s="13"/>
      <c r="L34" s="19"/>
    </row>
    <row r="35" spans="1:12" ht="13.8" thickBot="1" x14ac:dyDescent="0.3">
      <c r="A35" s="4"/>
      <c r="B35" s="34"/>
      <c r="C35" s="16"/>
      <c r="D35" s="16"/>
      <c r="E35" s="9"/>
      <c r="F35" s="14"/>
      <c r="G35" s="16"/>
      <c r="H35" s="18"/>
      <c r="I35" s="18"/>
      <c r="J35" s="6"/>
      <c r="K35" s="13"/>
      <c r="L35" s="19"/>
    </row>
    <row r="36" spans="1:12" ht="13.8" thickBot="1" x14ac:dyDescent="0.3">
      <c r="A36" s="4"/>
      <c r="B36" s="34"/>
      <c r="C36" s="16"/>
      <c r="D36" s="16"/>
      <c r="E36" s="9"/>
      <c r="F36" s="14"/>
      <c r="G36" s="16"/>
      <c r="H36" s="18"/>
      <c r="I36" s="18"/>
      <c r="J36" s="6"/>
      <c r="K36" s="13"/>
      <c r="L36" s="19"/>
    </row>
    <row r="37" spans="1:12" ht="13.8" thickBot="1" x14ac:dyDescent="0.3">
      <c r="A37" s="4"/>
      <c r="B37" s="34"/>
      <c r="C37" s="16"/>
      <c r="D37" s="16"/>
      <c r="E37" s="9"/>
      <c r="F37" s="14"/>
      <c r="G37" s="16"/>
      <c r="H37" s="18"/>
      <c r="I37" s="18"/>
      <c r="J37" s="6"/>
      <c r="K37" s="13"/>
      <c r="L37" s="19"/>
    </row>
    <row r="38" spans="1:12" ht="13.8" thickBot="1" x14ac:dyDescent="0.3">
      <c r="A38" s="4"/>
      <c r="B38" s="34"/>
      <c r="C38" s="16"/>
      <c r="D38" s="16"/>
      <c r="E38" s="9"/>
      <c r="F38" s="14"/>
      <c r="G38" s="16"/>
      <c r="H38" s="18"/>
      <c r="I38" s="18"/>
      <c r="J38" s="6"/>
      <c r="K38" s="13"/>
      <c r="L38" s="19"/>
    </row>
    <row r="39" spans="1:12" ht="13.8" thickBot="1" x14ac:dyDescent="0.3">
      <c r="A39" s="4"/>
      <c r="B39" s="34"/>
      <c r="C39" s="16"/>
      <c r="D39" s="16"/>
      <c r="E39" s="9"/>
      <c r="F39" s="14"/>
      <c r="G39" s="16"/>
      <c r="H39" s="18"/>
      <c r="I39" s="18"/>
      <c r="J39" s="6"/>
      <c r="K39" s="13"/>
      <c r="L39" s="19"/>
    </row>
    <row r="40" spans="1:12" ht="13.8" thickBot="1" x14ac:dyDescent="0.3">
      <c r="A40" s="4"/>
      <c r="B40" s="34"/>
      <c r="C40" s="16"/>
      <c r="D40" s="16"/>
      <c r="E40" s="9"/>
      <c r="F40" s="14"/>
      <c r="G40" s="16"/>
      <c r="H40" s="18"/>
      <c r="I40" s="18"/>
      <c r="J40" s="6"/>
      <c r="K40" s="13"/>
      <c r="L40" s="19"/>
    </row>
    <row r="41" spans="1:12" ht="13.8" thickBot="1" x14ac:dyDescent="0.3">
      <c r="A41" s="4"/>
      <c r="B41" s="33"/>
      <c r="C41" s="35"/>
      <c r="D41" s="16"/>
      <c r="E41" s="9"/>
      <c r="F41" s="14"/>
      <c r="G41" s="16"/>
      <c r="H41" s="18"/>
      <c r="I41" s="18"/>
      <c r="J41" s="6"/>
      <c r="K41" s="13"/>
      <c r="L41" s="19"/>
    </row>
    <row r="42" spans="1:12" ht="13.8" thickBot="1" x14ac:dyDescent="0.3">
      <c r="A42" s="4"/>
      <c r="B42" s="33"/>
      <c r="C42" s="35"/>
      <c r="D42" s="16"/>
      <c r="E42" s="9"/>
      <c r="F42" s="14"/>
      <c r="G42" s="16"/>
      <c r="H42" s="18"/>
      <c r="I42" s="18"/>
      <c r="J42" s="6"/>
      <c r="K42" s="13"/>
      <c r="L42" s="19"/>
    </row>
    <row r="43" spans="1:12" ht="13.8" thickBot="1" x14ac:dyDescent="0.3">
      <c r="A43" s="4"/>
      <c r="B43" s="33"/>
      <c r="C43" s="16"/>
      <c r="D43" s="16"/>
      <c r="E43" s="9"/>
      <c r="F43" s="14"/>
      <c r="G43" s="16"/>
      <c r="H43" s="18"/>
      <c r="I43" s="18"/>
      <c r="J43" s="6"/>
      <c r="K43" s="13"/>
      <c r="L43" s="19"/>
    </row>
    <row r="44" spans="1:12" ht="13.8" thickBot="1" x14ac:dyDescent="0.3">
      <c r="A44" s="4"/>
      <c r="B44" s="33"/>
      <c r="C44" s="35"/>
      <c r="D44" s="16"/>
      <c r="E44" s="9"/>
      <c r="F44" s="14"/>
      <c r="G44" s="16"/>
      <c r="H44" s="18"/>
      <c r="I44" s="18"/>
      <c r="J44" s="6"/>
      <c r="K44" s="13"/>
      <c r="L44" s="19"/>
    </row>
    <row r="45" spans="1:12" ht="13.8" thickBot="1" x14ac:dyDescent="0.3">
      <c r="A45" s="4"/>
      <c r="B45" s="33"/>
      <c r="C45" s="35"/>
      <c r="D45" s="16"/>
      <c r="E45" s="9"/>
      <c r="F45" s="14"/>
      <c r="G45" s="16"/>
      <c r="H45" s="18"/>
      <c r="I45" s="18"/>
      <c r="J45" s="6"/>
      <c r="K45" s="13"/>
      <c r="L45" s="19"/>
    </row>
    <row r="46" spans="1:12" ht="13.8" thickBot="1" x14ac:dyDescent="0.3">
      <c r="A46" s="4"/>
      <c r="B46" s="33"/>
      <c r="C46" s="16"/>
      <c r="D46" s="16"/>
      <c r="E46" s="9"/>
      <c r="F46" s="14"/>
      <c r="G46" s="16"/>
      <c r="H46" s="18"/>
      <c r="I46" s="18"/>
      <c r="J46" s="6"/>
      <c r="K46" s="13"/>
      <c r="L46" s="19"/>
    </row>
    <row r="47" spans="1:12" ht="13.8" thickBot="1" x14ac:dyDescent="0.3">
      <c r="A47" s="4"/>
      <c r="B47" s="33"/>
      <c r="C47" s="16"/>
      <c r="D47" s="16"/>
      <c r="E47" s="9"/>
      <c r="F47" s="14"/>
      <c r="G47" s="16"/>
      <c r="H47" s="18"/>
      <c r="I47" s="18"/>
      <c r="J47" s="6"/>
      <c r="K47" s="13"/>
      <c r="L47" s="19"/>
    </row>
    <row r="48" spans="1:12" ht="13.8" thickBot="1" x14ac:dyDescent="0.3">
      <c r="A48" s="4"/>
      <c r="B48" s="33"/>
      <c r="C48" s="16"/>
      <c r="D48" s="16"/>
      <c r="E48" s="9"/>
      <c r="F48" s="14"/>
      <c r="G48" s="16"/>
      <c r="H48" s="18"/>
      <c r="I48" s="18"/>
      <c r="J48" s="6"/>
      <c r="K48" s="13"/>
      <c r="L48" s="19"/>
    </row>
    <row r="49" spans="1:12" ht="13.8" thickBot="1" x14ac:dyDescent="0.3">
      <c r="A49" s="4"/>
      <c r="B49" s="33"/>
      <c r="C49" s="16"/>
      <c r="D49" s="16"/>
      <c r="E49" s="9"/>
      <c r="F49" s="14"/>
      <c r="G49" s="16"/>
      <c r="H49" s="18"/>
      <c r="I49" s="18"/>
      <c r="J49" s="6"/>
      <c r="K49" s="13"/>
      <c r="L49" s="19"/>
    </row>
    <row r="50" spans="1:12" ht="13.8" thickBot="1" x14ac:dyDescent="0.3">
      <c r="A50" s="4"/>
      <c r="B50" s="33"/>
      <c r="C50" s="16"/>
      <c r="D50" s="16"/>
      <c r="E50" s="9"/>
      <c r="F50" s="14"/>
      <c r="G50" s="16"/>
      <c r="H50" s="18"/>
      <c r="I50" s="18"/>
      <c r="J50" s="6"/>
      <c r="K50" s="13"/>
      <c r="L50" s="19"/>
    </row>
    <row r="51" spans="1:12" ht="13.8" thickBot="1" x14ac:dyDescent="0.3">
      <c r="A51" s="4"/>
      <c r="B51" s="33"/>
      <c r="C51" s="16"/>
      <c r="D51" s="16"/>
      <c r="E51" s="9"/>
      <c r="F51" s="14"/>
      <c r="G51" s="16"/>
      <c r="H51" s="18"/>
      <c r="I51" s="18"/>
      <c r="J51" s="6"/>
      <c r="K51" s="13"/>
      <c r="L51" s="19"/>
    </row>
    <row r="52" spans="1:12" ht="13.8" thickBot="1" x14ac:dyDescent="0.3">
      <c r="A52" s="4"/>
      <c r="B52" s="33"/>
      <c r="C52" s="16"/>
      <c r="D52" s="16"/>
      <c r="E52" s="9"/>
      <c r="F52" s="14"/>
      <c r="G52" s="16"/>
      <c r="H52" s="18"/>
      <c r="I52" s="18"/>
      <c r="J52" s="6"/>
      <c r="K52" s="13"/>
      <c r="L52" s="19"/>
    </row>
    <row r="53" spans="1:12" ht="13.8" thickBot="1" x14ac:dyDescent="0.3">
      <c r="A53" s="4"/>
      <c r="B53" s="33"/>
      <c r="C53" s="16"/>
      <c r="D53" s="16"/>
      <c r="E53" s="9"/>
      <c r="F53" s="14"/>
      <c r="G53" s="16"/>
      <c r="H53" s="18"/>
      <c r="I53" s="18"/>
      <c r="J53" s="6"/>
      <c r="K53" s="13"/>
      <c r="L53" s="19"/>
    </row>
    <row r="54" spans="1:12" ht="13.8" thickBot="1" x14ac:dyDescent="0.3">
      <c r="A54" s="4"/>
      <c r="B54" s="33"/>
      <c r="C54" s="16"/>
      <c r="D54" s="16"/>
      <c r="E54" s="9"/>
      <c r="F54" s="14"/>
      <c r="G54" s="16"/>
      <c r="H54" s="18"/>
      <c r="I54" s="18"/>
      <c r="J54" s="6"/>
      <c r="K54" s="13"/>
      <c r="L54" s="19"/>
    </row>
    <row r="55" spans="1:12" ht="13.8" thickBot="1" x14ac:dyDescent="0.3">
      <c r="A55" s="4"/>
      <c r="B55" s="33"/>
      <c r="C55" s="16"/>
      <c r="D55" s="16"/>
      <c r="E55" s="9"/>
      <c r="F55" s="14"/>
      <c r="G55" s="16"/>
      <c r="H55" s="18"/>
      <c r="I55" s="18"/>
      <c r="J55" s="6"/>
      <c r="K55" s="13"/>
      <c r="L55" s="19"/>
    </row>
    <row r="56" spans="1:12" ht="13.8" thickBot="1" x14ac:dyDescent="0.3">
      <c r="A56" s="4"/>
      <c r="B56" s="33"/>
      <c r="C56" s="35"/>
      <c r="D56" s="16"/>
      <c r="E56" s="9"/>
      <c r="F56" s="14"/>
      <c r="G56" s="16"/>
      <c r="H56" s="18"/>
      <c r="I56" s="18"/>
      <c r="J56" s="6"/>
      <c r="K56" s="13"/>
      <c r="L56" s="19"/>
    </row>
    <row r="57" spans="1:12" ht="13.8" thickBot="1" x14ac:dyDescent="0.3">
      <c r="A57" s="4"/>
      <c r="B57" s="33"/>
      <c r="C57" s="16"/>
      <c r="D57" s="16"/>
      <c r="E57" s="9"/>
      <c r="F57" s="14"/>
      <c r="G57" s="16"/>
      <c r="H57" s="18"/>
      <c r="I57" s="18"/>
      <c r="J57" s="6"/>
      <c r="K57" s="13"/>
      <c r="L57" s="19"/>
    </row>
    <row r="58" spans="1:12" ht="13.8" thickBot="1" x14ac:dyDescent="0.3">
      <c r="A58" s="4"/>
      <c r="B58" s="33"/>
      <c r="C58" s="16"/>
      <c r="D58" s="16"/>
      <c r="E58" s="9"/>
      <c r="F58" s="14"/>
      <c r="G58" s="16"/>
      <c r="H58" s="18"/>
      <c r="I58" s="18"/>
      <c r="J58" s="6"/>
      <c r="K58" s="13"/>
      <c r="L58" s="19"/>
    </row>
    <row r="59" spans="1:12" ht="13.8" thickBot="1" x14ac:dyDescent="0.3">
      <c r="A59" s="4"/>
      <c r="B59" s="33"/>
      <c r="C59" s="16"/>
      <c r="D59" s="16"/>
      <c r="E59" s="9"/>
      <c r="F59" s="14"/>
      <c r="G59" s="16"/>
      <c r="H59" s="18"/>
      <c r="I59" s="18"/>
      <c r="J59" s="6"/>
      <c r="K59" s="13"/>
      <c r="L59" s="19"/>
    </row>
    <row r="60" spans="1:12" ht="13.8" thickBot="1" x14ac:dyDescent="0.3">
      <c r="A60" s="4"/>
      <c r="B60" s="33"/>
      <c r="C60" s="16"/>
      <c r="D60" s="16"/>
      <c r="E60" s="9"/>
      <c r="F60" s="14"/>
      <c r="G60" s="16"/>
      <c r="H60" s="18"/>
      <c r="I60" s="18"/>
      <c r="J60" s="6"/>
      <c r="K60" s="13"/>
      <c r="L60" s="19"/>
    </row>
    <row r="61" spans="1:12" ht="13.8" thickBot="1" x14ac:dyDescent="0.3">
      <c r="A61" s="4"/>
      <c r="B61" s="33"/>
      <c r="C61" s="16"/>
      <c r="D61" s="16"/>
      <c r="E61" s="9"/>
      <c r="F61" s="14"/>
      <c r="G61" s="16"/>
      <c r="H61" s="18"/>
      <c r="I61" s="18"/>
      <c r="J61" s="6"/>
      <c r="K61" s="13"/>
      <c r="L61" s="19"/>
    </row>
    <row r="62" spans="1:12" ht="13.8" thickBot="1" x14ac:dyDescent="0.3">
      <c r="A62" s="4"/>
      <c r="B62" s="33"/>
      <c r="C62" s="16"/>
      <c r="D62" s="16"/>
      <c r="E62" s="9"/>
      <c r="F62" s="14"/>
      <c r="G62" s="16"/>
      <c r="H62" s="18"/>
      <c r="I62" s="18"/>
      <c r="J62" s="6"/>
      <c r="K62" s="13"/>
      <c r="L62" s="19"/>
    </row>
    <row r="63" spans="1:12" ht="13.8" thickBot="1" x14ac:dyDescent="0.3">
      <c r="A63" s="4"/>
      <c r="B63" s="33"/>
      <c r="C63" s="16"/>
      <c r="D63" s="16"/>
      <c r="E63" s="9"/>
      <c r="F63" s="14"/>
      <c r="G63" s="16"/>
      <c r="H63" s="18"/>
      <c r="I63" s="18"/>
      <c r="J63" s="6"/>
      <c r="K63" s="13"/>
      <c r="L63" s="19"/>
    </row>
    <row r="64" spans="1:12" ht="13.8" thickBot="1" x14ac:dyDescent="0.3">
      <c r="A64" s="4"/>
      <c r="B64" s="33"/>
      <c r="C64" s="16"/>
      <c r="D64" s="16"/>
      <c r="E64" s="9"/>
      <c r="F64" s="14"/>
      <c r="G64" s="16"/>
      <c r="H64" s="18"/>
      <c r="I64" s="18"/>
      <c r="J64" s="6"/>
      <c r="K64" s="13"/>
      <c r="L64" s="19"/>
    </row>
    <row r="65" spans="1:12" ht="13.8" thickBot="1" x14ac:dyDescent="0.3">
      <c r="A65" s="4"/>
      <c r="B65" s="33"/>
      <c r="C65" s="16"/>
      <c r="D65" s="16"/>
      <c r="E65" s="9"/>
      <c r="F65" s="14"/>
      <c r="G65" s="16"/>
      <c r="H65" s="18"/>
      <c r="I65" s="18"/>
      <c r="J65" s="6"/>
      <c r="K65" s="13"/>
      <c r="L65" s="19"/>
    </row>
    <row r="66" spans="1:12" ht="13.8" thickBot="1" x14ac:dyDescent="0.3">
      <c r="A66" s="4"/>
      <c r="B66" s="33"/>
      <c r="C66" s="16"/>
      <c r="D66" s="16"/>
      <c r="E66" s="9"/>
      <c r="F66" s="14"/>
      <c r="G66" s="16"/>
      <c r="H66" s="18"/>
      <c r="I66" s="18"/>
      <c r="J66" s="6"/>
      <c r="K66" s="13"/>
      <c r="L66" s="19"/>
    </row>
    <row r="67" spans="1:12" ht="13.8" thickBot="1" x14ac:dyDescent="0.3">
      <c r="A67" s="4"/>
      <c r="B67" s="33"/>
      <c r="C67" s="16"/>
      <c r="D67" s="16"/>
      <c r="E67" s="9"/>
      <c r="F67" s="14"/>
      <c r="G67" s="16"/>
      <c r="H67" s="18"/>
      <c r="I67" s="18"/>
      <c r="J67" s="6"/>
      <c r="K67" s="13"/>
      <c r="L67" s="19"/>
    </row>
    <row r="68" spans="1:12" ht="13.8" thickBot="1" x14ac:dyDescent="0.3">
      <c r="A68" s="4"/>
      <c r="B68" s="33"/>
      <c r="C68" s="36"/>
      <c r="D68" s="16"/>
      <c r="E68" s="9"/>
      <c r="F68" s="14"/>
      <c r="G68" s="36"/>
      <c r="H68" s="18"/>
      <c r="I68" s="18"/>
      <c r="J68" s="6"/>
      <c r="K68" s="13"/>
      <c r="L68" s="19"/>
    </row>
    <row r="69" spans="1:12" ht="13.8" thickBot="1" x14ac:dyDescent="0.3">
      <c r="A69" s="4"/>
      <c r="B69" s="34"/>
      <c r="C69" s="36"/>
      <c r="D69" s="16"/>
      <c r="E69" s="9"/>
      <c r="F69" s="14"/>
      <c r="G69" s="36"/>
      <c r="H69" s="18"/>
      <c r="I69" s="18"/>
      <c r="J69" s="6"/>
      <c r="K69" s="13"/>
      <c r="L69" s="19"/>
    </row>
    <row r="70" spans="1:12" ht="13.8" thickBot="1" x14ac:dyDescent="0.3">
      <c r="A70" s="4"/>
      <c r="B70" s="33"/>
      <c r="C70" s="36"/>
      <c r="D70" s="16"/>
      <c r="E70" s="9"/>
      <c r="F70" s="14"/>
      <c r="G70" s="36"/>
      <c r="H70" s="18"/>
      <c r="I70" s="18"/>
      <c r="J70" s="6"/>
      <c r="K70" s="13"/>
      <c r="L70" s="19"/>
    </row>
    <row r="71" spans="1:12" ht="13.8" thickBot="1" x14ac:dyDescent="0.3">
      <c r="A71" s="4"/>
      <c r="B71" s="33"/>
      <c r="C71" s="36"/>
      <c r="D71" s="16"/>
      <c r="E71" s="9"/>
      <c r="F71" s="14"/>
      <c r="G71" s="36"/>
      <c r="H71" s="18"/>
      <c r="I71" s="18"/>
      <c r="J71" s="6"/>
      <c r="K71" s="13"/>
      <c r="L71" s="19"/>
    </row>
    <row r="72" spans="1:12" ht="13.8" thickBot="1" x14ac:dyDescent="0.3">
      <c r="A72" s="4"/>
      <c r="B72" s="33"/>
      <c r="C72" s="35"/>
      <c r="D72" s="36"/>
      <c r="E72" s="9"/>
      <c r="F72" s="14"/>
      <c r="G72" s="36"/>
      <c r="H72" s="18"/>
      <c r="I72" s="18"/>
      <c r="J72" s="6"/>
      <c r="K72" s="13"/>
      <c r="L72" s="19"/>
    </row>
    <row r="73" spans="1:12" ht="13.8" thickBot="1" x14ac:dyDescent="0.3">
      <c r="A73" s="4"/>
      <c r="B73" s="33"/>
      <c r="C73" s="35"/>
      <c r="D73" s="36"/>
      <c r="E73" s="9"/>
      <c r="F73" s="14"/>
      <c r="G73" s="36"/>
      <c r="H73" s="18"/>
      <c r="I73" s="18"/>
      <c r="J73" s="6"/>
      <c r="K73" s="13"/>
      <c r="L73" s="19"/>
    </row>
    <row r="74" spans="1:12" ht="13.8" thickBot="1" x14ac:dyDescent="0.3">
      <c r="A74" s="4"/>
      <c r="B74" s="33"/>
      <c r="C74" s="35"/>
      <c r="D74" s="36"/>
      <c r="E74" s="9"/>
      <c r="F74" s="14"/>
      <c r="G74" s="36"/>
      <c r="H74" s="18"/>
      <c r="I74" s="18"/>
      <c r="J74" s="6"/>
      <c r="K74" s="13"/>
      <c r="L74" s="19"/>
    </row>
    <row r="75" spans="1:12" ht="13.8" thickBot="1" x14ac:dyDescent="0.3">
      <c r="A75" s="4"/>
      <c r="B75" s="33"/>
      <c r="C75" s="35"/>
      <c r="D75" s="36"/>
      <c r="E75" s="9"/>
      <c r="F75" s="14"/>
      <c r="G75" s="36"/>
      <c r="H75" s="18"/>
      <c r="I75" s="18"/>
      <c r="J75" s="6"/>
      <c r="K75" s="13"/>
      <c r="L75" s="19"/>
    </row>
    <row r="76" spans="1:12" ht="13.8" thickBot="1" x14ac:dyDescent="0.3">
      <c r="A76" s="4"/>
      <c r="B76" s="33"/>
      <c r="C76" s="35"/>
      <c r="D76" s="36"/>
      <c r="E76" s="9"/>
      <c r="F76" s="14"/>
      <c r="G76" s="36"/>
      <c r="H76" s="18"/>
      <c r="I76" s="18"/>
      <c r="J76" s="6"/>
      <c r="K76" s="13"/>
      <c r="L76" s="19"/>
    </row>
    <row r="77" spans="1:12" ht="13.8" thickBot="1" x14ac:dyDescent="0.3">
      <c r="A77" s="4"/>
      <c r="B77" s="7"/>
      <c r="C77" s="36"/>
      <c r="D77" s="16"/>
      <c r="E77" s="9"/>
      <c r="F77" s="14"/>
      <c r="G77" s="36"/>
      <c r="H77" s="18"/>
      <c r="I77" s="18"/>
      <c r="J77" s="6"/>
      <c r="K77" s="13"/>
      <c r="L77" s="19"/>
    </row>
    <row r="78" spans="1:12" ht="13.8" thickBot="1" x14ac:dyDescent="0.3">
      <c r="A78" s="4"/>
      <c r="B78" s="7"/>
      <c r="C78" s="35"/>
      <c r="D78" s="36"/>
      <c r="E78" s="9"/>
      <c r="F78" s="15"/>
      <c r="G78" s="36"/>
      <c r="H78" s="18"/>
      <c r="I78" s="18"/>
      <c r="J78" s="6"/>
      <c r="K78" s="13"/>
      <c r="L78" s="19"/>
    </row>
    <row r="79" spans="1:12" ht="13.8" thickBot="1" x14ac:dyDescent="0.3">
      <c r="A79" s="4"/>
      <c r="B79" s="7"/>
      <c r="C79" s="35"/>
      <c r="D79" s="36"/>
      <c r="E79" s="9"/>
      <c r="F79" s="15"/>
      <c r="G79" s="36"/>
      <c r="H79" s="18"/>
      <c r="I79" s="18"/>
      <c r="J79" s="6"/>
      <c r="K79" s="13"/>
      <c r="L79" s="19"/>
    </row>
    <row r="80" spans="1:12" ht="13.8" thickBot="1" x14ac:dyDescent="0.3">
      <c r="A80" s="4"/>
      <c r="B80" s="7"/>
      <c r="C80" s="35"/>
      <c r="D80" s="36"/>
      <c r="E80" s="9"/>
      <c r="F80" s="15"/>
      <c r="G80" s="36"/>
      <c r="H80" s="18"/>
      <c r="I80" s="18"/>
      <c r="J80" s="6"/>
      <c r="K80" s="13"/>
      <c r="L80" s="19"/>
    </row>
    <row r="81" spans="1:12" ht="13.8" thickBot="1" x14ac:dyDescent="0.3">
      <c r="A81" s="4"/>
      <c r="B81" s="7"/>
      <c r="C81" s="35"/>
      <c r="D81" s="36"/>
      <c r="E81" s="9"/>
      <c r="F81" s="15"/>
      <c r="G81" s="36"/>
      <c r="H81" s="18"/>
      <c r="I81" s="18"/>
      <c r="J81" s="6"/>
      <c r="K81" s="13"/>
      <c r="L81" s="19"/>
    </row>
    <row r="82" spans="1:12" ht="13.8" thickBot="1" x14ac:dyDescent="0.3">
      <c r="A82" s="4"/>
      <c r="B82" s="7"/>
      <c r="C82" s="35"/>
      <c r="D82" s="36"/>
      <c r="E82" s="9"/>
      <c r="F82" s="15"/>
      <c r="G82" s="36"/>
      <c r="H82" s="18"/>
      <c r="I82" s="18"/>
      <c r="J82" s="6"/>
      <c r="K82" s="13"/>
      <c r="L82" s="19"/>
    </row>
    <row r="83" spans="1:12" ht="13.8" thickBot="1" x14ac:dyDescent="0.3">
      <c r="A83" s="4"/>
      <c r="B83" s="7"/>
      <c r="C83" s="35"/>
      <c r="D83" s="36"/>
      <c r="E83" s="9"/>
      <c r="F83" s="15"/>
      <c r="G83" s="36"/>
      <c r="H83" s="18"/>
      <c r="I83" s="18"/>
      <c r="J83" s="6"/>
      <c r="K83" s="13"/>
      <c r="L83" s="19"/>
    </row>
    <row r="84" spans="1:12" ht="13.8" thickBot="1" x14ac:dyDescent="0.3">
      <c r="A84" s="4"/>
      <c r="B84" s="34"/>
      <c r="C84" s="36"/>
      <c r="D84" s="16"/>
      <c r="E84" s="9"/>
      <c r="F84" s="14"/>
      <c r="G84" s="36"/>
      <c r="H84" s="18"/>
      <c r="I84" s="18"/>
      <c r="J84" s="6"/>
      <c r="K84" s="13"/>
      <c r="L84" s="19"/>
    </row>
    <row r="85" spans="1:12" ht="13.8" thickBot="1" x14ac:dyDescent="0.3">
      <c r="A85" s="4"/>
      <c r="B85" s="34"/>
      <c r="C85" s="36"/>
      <c r="D85" s="16"/>
      <c r="E85" s="9"/>
      <c r="F85" s="14"/>
      <c r="G85" s="36"/>
      <c r="H85" s="18"/>
      <c r="I85" s="18"/>
      <c r="J85" s="6"/>
      <c r="K85" s="13"/>
      <c r="L85" s="19"/>
    </row>
    <row r="86" spans="1:12" ht="13.8" thickBot="1" x14ac:dyDescent="0.3">
      <c r="A86" s="4"/>
      <c r="B86" s="7"/>
      <c r="C86" s="35"/>
      <c r="D86" s="36"/>
      <c r="E86" s="9"/>
      <c r="F86" s="14"/>
      <c r="G86" s="36"/>
      <c r="H86" s="15"/>
      <c r="I86" s="15"/>
      <c r="J86" s="6"/>
      <c r="K86" s="13"/>
      <c r="L86" s="19"/>
    </row>
    <row r="87" spans="1:12" ht="13.8" thickBot="1" x14ac:dyDescent="0.3">
      <c r="A87" s="4"/>
      <c r="B87" s="32"/>
      <c r="C87" s="35"/>
      <c r="D87" s="36"/>
      <c r="E87" s="9"/>
      <c r="F87" s="14"/>
      <c r="G87" s="36"/>
      <c r="H87" s="18"/>
      <c r="I87" s="18"/>
      <c r="J87" s="6"/>
      <c r="K87" s="13"/>
      <c r="L87" s="19"/>
    </row>
    <row r="88" spans="1:12" ht="13.8" thickBot="1" x14ac:dyDescent="0.3">
      <c r="A88" s="4"/>
      <c r="B88" s="32"/>
      <c r="C88" s="35"/>
      <c r="D88" s="36"/>
      <c r="E88" s="9"/>
      <c r="F88" s="14"/>
      <c r="G88" s="36"/>
      <c r="H88" s="18"/>
      <c r="I88" s="18"/>
      <c r="J88" s="6"/>
      <c r="K88" s="13"/>
      <c r="L88" s="19"/>
    </row>
    <row r="89" spans="1:12" ht="13.8" thickBot="1" x14ac:dyDescent="0.3">
      <c r="A89" s="4"/>
      <c r="B89" s="32"/>
      <c r="C89" s="35"/>
      <c r="D89" s="36"/>
      <c r="E89" s="9"/>
      <c r="F89" s="14"/>
      <c r="G89" s="36"/>
      <c r="H89" s="18"/>
      <c r="I89" s="18"/>
      <c r="J89" s="6"/>
      <c r="K89" s="13"/>
      <c r="L89" s="19"/>
    </row>
    <row r="90" spans="1:12" ht="13.8" thickBot="1" x14ac:dyDescent="0.3">
      <c r="A90" s="4"/>
      <c r="B90" s="32"/>
      <c r="C90" s="35"/>
      <c r="D90" s="36"/>
      <c r="E90" s="9"/>
      <c r="F90" s="14"/>
      <c r="G90" s="36"/>
      <c r="H90" s="18"/>
      <c r="I90" s="18"/>
      <c r="J90" s="6"/>
      <c r="K90" s="13"/>
      <c r="L90" s="19"/>
    </row>
    <row r="91" spans="1:12" ht="13.8" thickBot="1" x14ac:dyDescent="0.3">
      <c r="A91" s="4"/>
      <c r="B91" s="34"/>
      <c r="C91" s="35"/>
      <c r="D91" s="36"/>
      <c r="E91" s="9"/>
      <c r="F91" s="14"/>
      <c r="G91" s="36"/>
      <c r="H91" s="18"/>
      <c r="I91" s="18"/>
      <c r="J91" s="6"/>
      <c r="K91" s="13"/>
      <c r="L91" s="19"/>
    </row>
    <row r="92" spans="1:12" ht="13.8" thickBot="1" x14ac:dyDescent="0.3">
      <c r="A92" s="4" t="s">
        <v>8</v>
      </c>
      <c r="B92" s="33" t="s">
        <v>31</v>
      </c>
      <c r="C92" s="36" t="s">
        <v>7</v>
      </c>
      <c r="D92" s="16">
        <v>19</v>
      </c>
      <c r="E92" s="9">
        <v>0.7</v>
      </c>
      <c r="F92" s="14">
        <v>118.05</v>
      </c>
      <c r="G92" s="36" t="s">
        <v>7</v>
      </c>
      <c r="H92" s="18">
        <f t="shared" ref="H92:H101" si="2">D92*F92</f>
        <v>2242.9499999999998</v>
      </c>
      <c r="I92" s="18"/>
      <c r="J92" s="6">
        <f t="shared" ref="J92:J101" si="3">H92*E92</f>
        <v>1570.0649999999998</v>
      </c>
      <c r="K92" s="13"/>
      <c r="L92" s="19"/>
    </row>
    <row r="93" spans="1:12" ht="13.8" thickBot="1" x14ac:dyDescent="0.3">
      <c r="A93" s="4" t="s">
        <v>9</v>
      </c>
      <c r="B93" s="33" t="s">
        <v>31</v>
      </c>
      <c r="C93" s="36" t="s">
        <v>7</v>
      </c>
      <c r="D93" s="16">
        <v>15</v>
      </c>
      <c r="E93" s="9">
        <v>0.6</v>
      </c>
      <c r="F93" s="14">
        <v>118.05</v>
      </c>
      <c r="G93" s="36" t="s">
        <v>7</v>
      </c>
      <c r="H93" s="18">
        <f t="shared" si="2"/>
        <v>1770.75</v>
      </c>
      <c r="I93" s="18"/>
      <c r="J93" s="6">
        <f t="shared" si="3"/>
        <v>1062.45</v>
      </c>
      <c r="K93" s="13"/>
      <c r="L93" s="19"/>
    </row>
    <row r="94" spans="1:12" ht="13.8" thickBot="1" x14ac:dyDescent="0.3">
      <c r="A94" s="4" t="s">
        <v>10</v>
      </c>
      <c r="B94" s="33" t="s">
        <v>31</v>
      </c>
      <c r="C94" s="36" t="s">
        <v>7</v>
      </c>
      <c r="D94" s="16">
        <v>14</v>
      </c>
      <c r="E94" s="9">
        <v>0.6</v>
      </c>
      <c r="F94" s="14">
        <v>118.05</v>
      </c>
      <c r="G94" s="36" t="s">
        <v>7</v>
      </c>
      <c r="H94" s="18">
        <f t="shared" si="2"/>
        <v>1652.7</v>
      </c>
      <c r="I94" s="18"/>
      <c r="J94" s="6">
        <f t="shared" si="3"/>
        <v>991.62</v>
      </c>
      <c r="K94" s="13"/>
      <c r="L94" s="19"/>
    </row>
    <row r="95" spans="1:12" ht="13.8" thickBot="1" x14ac:dyDescent="0.3">
      <c r="A95" s="4" t="s">
        <v>11</v>
      </c>
      <c r="B95" s="33" t="s">
        <v>31</v>
      </c>
      <c r="C95" s="36" t="s">
        <v>7</v>
      </c>
      <c r="D95" s="16">
        <v>11</v>
      </c>
      <c r="E95" s="9">
        <v>0.3</v>
      </c>
      <c r="F95" s="14">
        <v>118.05</v>
      </c>
      <c r="G95" s="36" t="s">
        <v>7</v>
      </c>
      <c r="H95" s="18">
        <f t="shared" si="2"/>
        <v>1298.55</v>
      </c>
      <c r="I95" s="18"/>
      <c r="J95" s="6">
        <f t="shared" si="3"/>
        <v>389.565</v>
      </c>
      <c r="K95" s="13"/>
      <c r="L95" s="19"/>
    </row>
    <row r="96" spans="1:12" ht="13.8" thickBot="1" x14ac:dyDescent="0.3">
      <c r="A96" s="4" t="s">
        <v>12</v>
      </c>
      <c r="B96" s="7" t="s">
        <v>32</v>
      </c>
      <c r="C96" s="35">
        <v>15.75</v>
      </c>
      <c r="D96" s="16" t="s">
        <v>7</v>
      </c>
      <c r="E96" s="9">
        <v>0.2</v>
      </c>
      <c r="F96" s="14">
        <v>177.08</v>
      </c>
      <c r="G96" s="36" t="s">
        <v>7</v>
      </c>
      <c r="H96" s="18">
        <f>C96*F96</f>
        <v>2789.01</v>
      </c>
      <c r="I96" s="18"/>
      <c r="J96" s="6">
        <f t="shared" si="3"/>
        <v>557.80200000000002</v>
      </c>
      <c r="K96" s="13" t="s">
        <v>34</v>
      </c>
      <c r="L96" s="19"/>
    </row>
    <row r="97" spans="1:12" ht="13.8" thickBot="1" x14ac:dyDescent="0.3">
      <c r="A97" s="4" t="s">
        <v>13</v>
      </c>
      <c r="B97" s="7" t="s">
        <v>6</v>
      </c>
      <c r="C97" s="35">
        <v>10.25</v>
      </c>
      <c r="D97" s="16" t="s">
        <v>7</v>
      </c>
      <c r="E97" s="9">
        <v>0.5</v>
      </c>
      <c r="F97" s="15">
        <v>156.25</v>
      </c>
      <c r="G97" s="36" t="s">
        <v>7</v>
      </c>
      <c r="H97" s="18">
        <f>C97*F97</f>
        <v>1601.5625</v>
      </c>
      <c r="I97" s="18"/>
      <c r="J97" s="6">
        <f t="shared" si="3"/>
        <v>800.78125</v>
      </c>
      <c r="K97" s="13" t="s">
        <v>33</v>
      </c>
      <c r="L97" s="19"/>
    </row>
    <row r="98" spans="1:12" ht="13.8" thickBot="1" x14ac:dyDescent="0.3">
      <c r="A98" s="4" t="s">
        <v>14</v>
      </c>
      <c r="B98" s="7" t="s">
        <v>30</v>
      </c>
      <c r="C98" s="36" t="s">
        <v>7</v>
      </c>
      <c r="D98" s="16">
        <v>14</v>
      </c>
      <c r="E98" s="9">
        <v>0.7</v>
      </c>
      <c r="F98" s="14">
        <v>118.05</v>
      </c>
      <c r="G98" s="36" t="s">
        <v>7</v>
      </c>
      <c r="H98" s="18">
        <f t="shared" si="2"/>
        <v>1652.7</v>
      </c>
      <c r="I98" s="18"/>
      <c r="J98" s="6">
        <f t="shared" si="3"/>
        <v>1156.8899999999999</v>
      </c>
      <c r="K98" s="13"/>
      <c r="L98" s="19"/>
    </row>
    <row r="99" spans="1:12" ht="13.8" thickBot="1" x14ac:dyDescent="0.3">
      <c r="A99" s="4" t="s">
        <v>15</v>
      </c>
      <c r="B99" s="33" t="s">
        <v>31</v>
      </c>
      <c r="C99" s="36" t="s">
        <v>7</v>
      </c>
      <c r="D99" s="16">
        <v>16</v>
      </c>
      <c r="E99" s="9">
        <v>0.4</v>
      </c>
      <c r="F99" s="14">
        <v>118.05</v>
      </c>
      <c r="G99" s="36" t="s">
        <v>7</v>
      </c>
      <c r="H99" s="18">
        <f t="shared" si="2"/>
        <v>1888.8</v>
      </c>
      <c r="I99" s="18"/>
      <c r="J99" s="6">
        <f t="shared" si="3"/>
        <v>755.52</v>
      </c>
      <c r="K99" s="13"/>
      <c r="L99" s="19"/>
    </row>
    <row r="100" spans="1:12" ht="13.8" thickBot="1" x14ac:dyDescent="0.3">
      <c r="A100" s="4" t="s">
        <v>16</v>
      </c>
      <c r="B100" s="33" t="s">
        <v>31</v>
      </c>
      <c r="C100" s="36" t="s">
        <v>7</v>
      </c>
      <c r="D100" s="16">
        <v>20</v>
      </c>
      <c r="E100" s="9">
        <v>0.6</v>
      </c>
      <c r="F100" s="14">
        <v>118.05</v>
      </c>
      <c r="G100" s="36" t="s">
        <v>7</v>
      </c>
      <c r="H100" s="18">
        <f t="shared" si="2"/>
        <v>2361</v>
      </c>
      <c r="I100" s="18"/>
      <c r="J100" s="6">
        <f t="shared" si="3"/>
        <v>1416.6</v>
      </c>
      <c r="K100" s="13"/>
      <c r="L100" s="19"/>
    </row>
    <row r="101" spans="1:12" ht="13.8" thickBot="1" x14ac:dyDescent="0.3">
      <c r="A101" s="4" t="s">
        <v>17</v>
      </c>
      <c r="B101" s="33" t="s">
        <v>31</v>
      </c>
      <c r="C101" s="36" t="s">
        <v>7</v>
      </c>
      <c r="D101" s="16">
        <v>20</v>
      </c>
      <c r="E101" s="37">
        <v>0.4</v>
      </c>
      <c r="F101" s="14">
        <v>118.05</v>
      </c>
      <c r="G101" s="36" t="s">
        <v>7</v>
      </c>
      <c r="H101" s="18">
        <f t="shared" si="2"/>
        <v>2361</v>
      </c>
      <c r="I101" s="18"/>
      <c r="J101" s="6">
        <f t="shared" si="3"/>
        <v>944.40000000000009</v>
      </c>
      <c r="K101" s="13"/>
      <c r="L101" s="19"/>
    </row>
    <row r="102" spans="1:12" ht="13.8" thickBot="1" x14ac:dyDescent="0.3">
      <c r="A102" s="4" t="s">
        <v>18</v>
      </c>
      <c r="B102" s="33" t="s">
        <v>31</v>
      </c>
      <c r="C102" s="36" t="s">
        <v>7</v>
      </c>
      <c r="D102" s="16">
        <v>20</v>
      </c>
      <c r="E102" s="9">
        <v>0.4</v>
      </c>
      <c r="F102" s="14">
        <v>118.05</v>
      </c>
      <c r="G102" s="36" t="s">
        <v>7</v>
      </c>
      <c r="H102" s="18">
        <f t="shared" ref="H102:H109" si="4">D102*F102</f>
        <v>2361</v>
      </c>
      <c r="I102" s="18"/>
      <c r="J102" s="6">
        <f t="shared" ref="J102:J109" si="5">H102*E102</f>
        <v>944.40000000000009</v>
      </c>
      <c r="K102" s="13"/>
      <c r="L102" s="19"/>
    </row>
    <row r="103" spans="1:12" ht="13.8" thickBot="1" x14ac:dyDescent="0.3">
      <c r="A103" s="4" t="s">
        <v>19</v>
      </c>
      <c r="B103" s="33" t="s">
        <v>31</v>
      </c>
      <c r="C103" s="36" t="s">
        <v>7</v>
      </c>
      <c r="D103" s="16">
        <v>14</v>
      </c>
      <c r="E103" s="9">
        <v>0.3</v>
      </c>
      <c r="F103" s="14">
        <v>118.05</v>
      </c>
      <c r="G103" s="36" t="s">
        <v>7</v>
      </c>
      <c r="H103" s="18">
        <f t="shared" si="4"/>
        <v>1652.7</v>
      </c>
      <c r="I103" s="18"/>
      <c r="J103" s="6">
        <f t="shared" si="5"/>
        <v>495.81</v>
      </c>
      <c r="K103" s="13"/>
      <c r="L103" s="19"/>
    </row>
    <row r="104" spans="1:12" ht="13.8" thickBot="1" x14ac:dyDescent="0.3">
      <c r="A104" s="4" t="s">
        <v>20</v>
      </c>
      <c r="B104" s="33" t="s">
        <v>31</v>
      </c>
      <c r="C104" s="36" t="s">
        <v>7</v>
      </c>
      <c r="D104" s="16">
        <v>16</v>
      </c>
      <c r="E104" s="9">
        <v>0.4</v>
      </c>
      <c r="F104" s="14">
        <v>118.05</v>
      </c>
      <c r="G104" s="36" t="s">
        <v>7</v>
      </c>
      <c r="H104" s="18">
        <f t="shared" si="4"/>
        <v>1888.8</v>
      </c>
      <c r="I104" s="18"/>
      <c r="J104" s="6">
        <f t="shared" si="5"/>
        <v>755.52</v>
      </c>
      <c r="K104" s="13"/>
      <c r="L104" s="19"/>
    </row>
    <row r="105" spans="1:12" ht="13.8" thickBot="1" x14ac:dyDescent="0.3">
      <c r="A105" s="4" t="s">
        <v>21</v>
      </c>
      <c r="B105" s="33" t="s">
        <v>31</v>
      </c>
      <c r="C105" s="36" t="s">
        <v>7</v>
      </c>
      <c r="D105" s="16">
        <v>15</v>
      </c>
      <c r="E105" s="9">
        <v>0.4</v>
      </c>
      <c r="F105" s="14">
        <v>118.05</v>
      </c>
      <c r="G105" s="36" t="s">
        <v>7</v>
      </c>
      <c r="H105" s="18">
        <f t="shared" si="4"/>
        <v>1770.75</v>
      </c>
      <c r="I105" s="18"/>
      <c r="J105" s="6">
        <f t="shared" si="5"/>
        <v>708.30000000000007</v>
      </c>
      <c r="K105" s="13"/>
      <c r="L105" s="19"/>
    </row>
    <row r="106" spans="1:12" ht="13.8" thickBot="1" x14ac:dyDescent="0.3">
      <c r="A106" s="4" t="s">
        <v>22</v>
      </c>
      <c r="B106" s="33" t="s">
        <v>31</v>
      </c>
      <c r="C106" s="36" t="s">
        <v>7</v>
      </c>
      <c r="D106" s="16">
        <v>14</v>
      </c>
      <c r="E106" s="9">
        <v>0.3</v>
      </c>
      <c r="F106" s="14">
        <v>118.05</v>
      </c>
      <c r="G106" s="36" t="s">
        <v>7</v>
      </c>
      <c r="H106" s="18">
        <f t="shared" si="4"/>
        <v>1652.7</v>
      </c>
      <c r="I106" s="18"/>
      <c r="J106" s="6">
        <f t="shared" si="5"/>
        <v>495.81</v>
      </c>
      <c r="K106" s="13"/>
      <c r="L106" s="19"/>
    </row>
    <row r="107" spans="1:12" ht="13.8" thickBot="1" x14ac:dyDescent="0.3">
      <c r="A107" s="4" t="s">
        <v>23</v>
      </c>
      <c r="B107" s="33" t="s">
        <v>31</v>
      </c>
      <c r="C107" s="36" t="s">
        <v>7</v>
      </c>
      <c r="D107" s="16">
        <v>20</v>
      </c>
      <c r="E107" s="9">
        <v>0.5</v>
      </c>
      <c r="F107" s="14">
        <v>118.05</v>
      </c>
      <c r="G107" s="36" t="s">
        <v>7</v>
      </c>
      <c r="H107" s="18">
        <f t="shared" si="4"/>
        <v>2361</v>
      </c>
      <c r="I107" s="18"/>
      <c r="J107" s="6">
        <f t="shared" si="5"/>
        <v>1180.5</v>
      </c>
      <c r="K107" s="13"/>
      <c r="L107" s="19"/>
    </row>
    <row r="108" spans="1:12" ht="13.8" thickBot="1" x14ac:dyDescent="0.3">
      <c r="A108" s="4" t="s">
        <v>24</v>
      </c>
      <c r="B108" s="33" t="s">
        <v>31</v>
      </c>
      <c r="C108" s="36" t="s">
        <v>7</v>
      </c>
      <c r="D108" s="16">
        <v>20</v>
      </c>
      <c r="E108" s="9">
        <v>0.6</v>
      </c>
      <c r="F108" s="14">
        <v>118.05</v>
      </c>
      <c r="G108" s="36" t="s">
        <v>7</v>
      </c>
      <c r="H108" s="18">
        <f t="shared" si="4"/>
        <v>2361</v>
      </c>
      <c r="I108" s="18"/>
      <c r="J108" s="6">
        <f t="shared" si="5"/>
        <v>1416.6</v>
      </c>
      <c r="K108" s="13"/>
      <c r="L108" s="19"/>
    </row>
    <row r="109" spans="1:12" ht="13.8" thickBot="1" x14ac:dyDescent="0.3">
      <c r="A109" s="4" t="s">
        <v>25</v>
      </c>
      <c r="B109" s="33" t="s">
        <v>31</v>
      </c>
      <c r="C109" s="36" t="s">
        <v>7</v>
      </c>
      <c r="D109" s="16">
        <v>20</v>
      </c>
      <c r="E109" s="9">
        <v>0.6</v>
      </c>
      <c r="F109" s="14">
        <v>118.05</v>
      </c>
      <c r="G109" s="36" t="s">
        <v>7</v>
      </c>
      <c r="H109" s="18">
        <f t="shared" si="4"/>
        <v>2361</v>
      </c>
      <c r="I109" s="18"/>
      <c r="J109" s="6">
        <f t="shared" si="5"/>
        <v>1416.6</v>
      </c>
      <c r="K109" s="13"/>
      <c r="L109" s="19"/>
    </row>
    <row r="110" spans="1:12" ht="13.8" thickBot="1" x14ac:dyDescent="0.3">
      <c r="A110" s="4" t="s">
        <v>26</v>
      </c>
      <c r="B110" s="7" t="s">
        <v>30</v>
      </c>
      <c r="C110" s="36" t="s">
        <v>7</v>
      </c>
      <c r="D110" s="16">
        <v>18</v>
      </c>
      <c r="E110" s="9">
        <v>0.7</v>
      </c>
      <c r="F110" s="14"/>
      <c r="G110" s="16"/>
      <c r="H110" s="18">
        <v>233.33</v>
      </c>
      <c r="I110" s="18"/>
      <c r="J110" s="6">
        <f>H110*E110</f>
        <v>163.33099999999999</v>
      </c>
      <c r="K110" s="13"/>
      <c r="L110" s="19"/>
    </row>
    <row r="111" spans="1:12" ht="13.8" thickBot="1" x14ac:dyDescent="0.3">
      <c r="A111" s="4"/>
      <c r="B111" s="7"/>
      <c r="C111" s="35"/>
      <c r="D111" s="16"/>
      <c r="E111" s="9"/>
      <c r="F111" s="14"/>
      <c r="G111" s="16"/>
      <c r="H111" s="18"/>
      <c r="I111" s="18"/>
      <c r="J111" s="6"/>
      <c r="K111" s="13"/>
      <c r="L111" s="19"/>
    </row>
    <row r="112" spans="1:12" x14ac:dyDescent="0.25">
      <c r="A112" s="22"/>
      <c r="C112" s="23"/>
      <c r="D112" s="23"/>
      <c r="E112" s="24"/>
      <c r="F112" s="28"/>
      <c r="G112" s="24"/>
      <c r="H112" s="29"/>
      <c r="I112" s="29"/>
      <c r="J112" s="30">
        <f>SUM(J1:J111)</f>
        <v>18622.544249999995</v>
      </c>
      <c r="K112" s="31" t="s">
        <v>2</v>
      </c>
      <c r="L112" s="21"/>
    </row>
    <row r="113" spans="1:13" x14ac:dyDescent="0.25">
      <c r="A113" s="22"/>
      <c r="B113" s="21"/>
      <c r="C113" s="23"/>
      <c r="D113" s="23"/>
      <c r="E113" s="24"/>
      <c r="F113" s="24"/>
      <c r="G113" s="24"/>
      <c r="H113" s="23"/>
      <c r="I113" s="23"/>
      <c r="J113" s="25"/>
      <c r="K113" s="26"/>
      <c r="L113" s="21"/>
    </row>
    <row r="114" spans="1:13" x14ac:dyDescent="0.25">
      <c r="A114" s="1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</row>
    <row r="115" spans="1:13" x14ac:dyDescent="0.25">
      <c r="A115" s="1"/>
      <c r="B115" s="19"/>
      <c r="C115" s="19"/>
      <c r="E115"/>
      <c r="F115"/>
      <c r="G115"/>
      <c r="H115"/>
      <c r="I115"/>
      <c r="K115"/>
    </row>
    <row r="116" spans="1:13" x14ac:dyDescent="0.25">
      <c r="B116" s="19"/>
      <c r="C116" s="20"/>
      <c r="E116"/>
      <c r="F116"/>
      <c r="G116"/>
      <c r="H116"/>
      <c r="I116"/>
      <c r="K116"/>
    </row>
    <row r="117" spans="1:13" x14ac:dyDescent="0.25">
      <c r="B117" s="19"/>
      <c r="C117" s="27"/>
      <c r="D117" s="2"/>
      <c r="E117" s="2"/>
      <c r="F117" s="2"/>
      <c r="G117" s="2"/>
      <c r="H117" s="2"/>
      <c r="I117" s="2"/>
      <c r="J117" s="2"/>
      <c r="K117" s="2"/>
      <c r="L117" s="2"/>
    </row>
    <row r="118" spans="1:13" x14ac:dyDescent="0.25">
      <c r="B118" s="19"/>
      <c r="C118" s="20"/>
      <c r="E118"/>
      <c r="F118"/>
      <c r="G118"/>
      <c r="H118"/>
      <c r="I118"/>
      <c r="K118"/>
    </row>
    <row r="119" spans="1:13" x14ac:dyDescent="0.25">
      <c r="B119" s="19"/>
      <c r="C119" s="19"/>
      <c r="E119"/>
      <c r="F119"/>
      <c r="G119"/>
      <c r="H119"/>
      <c r="I119"/>
      <c r="K119"/>
    </row>
    <row r="120" spans="1:13" x14ac:dyDescent="0.25">
      <c r="B120" s="19"/>
      <c r="C120" s="19"/>
      <c r="D120" s="1"/>
    </row>
    <row r="121" spans="1:13" x14ac:dyDescent="0.25">
      <c r="B121" s="17"/>
      <c r="C121" s="19"/>
      <c r="D121" s="1"/>
    </row>
    <row r="122" spans="1:13" x14ac:dyDescent="0.25">
      <c r="B122" s="17"/>
      <c r="C122" s="19"/>
      <c r="D122" s="1"/>
    </row>
    <row r="123" spans="1:13" x14ac:dyDescent="0.25">
      <c r="B123" s="19"/>
      <c r="C123" s="19"/>
    </row>
    <row r="124" spans="1:13" x14ac:dyDescent="0.25">
      <c r="B124" s="17"/>
    </row>
    <row r="125" spans="1:13" x14ac:dyDescent="0.25">
      <c r="M125" s="2"/>
    </row>
  </sheetData>
  <phoneticPr fontId="2" type="noConversion"/>
  <pageMargins left="0.75" right="0.75" top="0.75" bottom="0.75" header="0.5" footer="0.5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7"/>
  <sheetViews>
    <sheetView zoomScaleNormal="100" workbookViewId="0">
      <pane ySplit="1" topLeftCell="A2" activePane="bottomLeft" state="frozen"/>
      <selection pane="bottomLeft" activeCell="A24" sqref="A24:XFD24"/>
    </sheetView>
  </sheetViews>
  <sheetFormatPr defaultColWidth="8.88671875" defaultRowHeight="13.2" x14ac:dyDescent="0.25"/>
  <cols>
    <col min="1" max="1" width="45.44140625" style="38" customWidth="1"/>
    <col min="2" max="2" width="15.33203125" style="38" customWidth="1"/>
    <col min="3" max="7" width="8.88671875" style="38"/>
    <col min="8" max="8" width="14.33203125" style="38" customWidth="1"/>
    <col min="9" max="16384" width="8.88671875" style="38"/>
  </cols>
  <sheetData>
    <row r="1" spans="1:10" x14ac:dyDescent="0.25">
      <c r="A1" s="42" t="s">
        <v>71</v>
      </c>
      <c r="B1" s="42" t="s">
        <v>72</v>
      </c>
      <c r="C1" s="42" t="s">
        <v>58</v>
      </c>
      <c r="D1" s="42" t="s">
        <v>59</v>
      </c>
      <c r="E1" s="42" t="s">
        <v>60</v>
      </c>
      <c r="F1" s="42" t="s">
        <v>2</v>
      </c>
      <c r="G1" s="42" t="s">
        <v>61</v>
      </c>
      <c r="H1" s="43" t="s">
        <v>62</v>
      </c>
      <c r="I1" s="42" t="s">
        <v>63</v>
      </c>
      <c r="J1" s="42" t="s">
        <v>64</v>
      </c>
    </row>
    <row r="2" spans="1:10" x14ac:dyDescent="0.25">
      <c r="A2" s="38" t="s">
        <v>36</v>
      </c>
      <c r="B2" s="38" t="s">
        <v>65</v>
      </c>
      <c r="C2" s="38">
        <v>150</v>
      </c>
      <c r="D2" s="38">
        <v>135</v>
      </c>
      <c r="E2" s="38">
        <v>145</v>
      </c>
      <c r="F2" s="38">
        <f>E2+D2+C2</f>
        <v>430</v>
      </c>
      <c r="G2" s="41">
        <f>F2/3</f>
        <v>143.33333333333334</v>
      </c>
      <c r="H2" s="41">
        <f>G2*2.5</f>
        <v>358.33333333333337</v>
      </c>
      <c r="I2" s="41">
        <f>H2/2</f>
        <v>179.16666666666669</v>
      </c>
      <c r="J2" s="41">
        <f>H2/3.14</f>
        <v>114.11889596602973</v>
      </c>
    </row>
    <row r="3" spans="1:10" x14ac:dyDescent="0.25">
      <c r="A3" s="38" t="s">
        <v>37</v>
      </c>
      <c r="B3" s="38" t="s">
        <v>65</v>
      </c>
      <c r="C3" s="38">
        <v>155</v>
      </c>
      <c r="D3" s="38">
        <v>125</v>
      </c>
      <c r="E3" s="38">
        <v>95</v>
      </c>
      <c r="F3" s="38">
        <f t="shared" ref="F3:F22" si="0">E3+D3+C3</f>
        <v>375</v>
      </c>
      <c r="G3" s="41">
        <f t="shared" ref="G3:G57" si="1">F3/3</f>
        <v>125</v>
      </c>
      <c r="H3" s="41">
        <f t="shared" ref="H3:H57" si="2">G3*2.5</f>
        <v>312.5</v>
      </c>
      <c r="I3" s="41">
        <f t="shared" ref="I3:I18" si="3">H3/2</f>
        <v>156.25</v>
      </c>
      <c r="J3" s="41">
        <f>H3/3.14</f>
        <v>99.522292993630572</v>
      </c>
    </row>
    <row r="4" spans="1:10" x14ac:dyDescent="0.25">
      <c r="A4" s="38" t="s">
        <v>38</v>
      </c>
      <c r="B4" s="38" t="s">
        <v>65</v>
      </c>
      <c r="C4" s="38">
        <v>205</v>
      </c>
      <c r="D4" s="38">
        <v>175</v>
      </c>
      <c r="E4" s="38">
        <v>125</v>
      </c>
      <c r="F4" s="38">
        <f t="shared" si="0"/>
        <v>505</v>
      </c>
      <c r="G4" s="41">
        <f t="shared" si="1"/>
        <v>168.33333333333334</v>
      </c>
      <c r="H4" s="41">
        <f t="shared" si="2"/>
        <v>420.83333333333337</v>
      </c>
      <c r="I4" s="41">
        <f t="shared" si="3"/>
        <v>210.41666666666669</v>
      </c>
      <c r="J4" s="41">
        <f t="shared" ref="J4:J18" si="4">H4/3.14</f>
        <v>134.02335456475583</v>
      </c>
    </row>
    <row r="5" spans="1:10" x14ac:dyDescent="0.25">
      <c r="A5" s="39" t="s">
        <v>39</v>
      </c>
      <c r="B5" s="38" t="s">
        <v>66</v>
      </c>
      <c r="C5" s="38">
        <v>75</v>
      </c>
      <c r="D5" s="38">
        <v>100</v>
      </c>
      <c r="E5" s="38">
        <v>125</v>
      </c>
      <c r="F5" s="38">
        <f t="shared" si="0"/>
        <v>300</v>
      </c>
      <c r="G5" s="41">
        <f t="shared" si="1"/>
        <v>100</v>
      </c>
      <c r="H5" s="41">
        <f t="shared" si="2"/>
        <v>250</v>
      </c>
      <c r="I5" s="41">
        <f t="shared" si="3"/>
        <v>125</v>
      </c>
      <c r="J5" s="41">
        <f t="shared" si="4"/>
        <v>79.617834394904449</v>
      </c>
    </row>
    <row r="6" spans="1:10" x14ac:dyDescent="0.25">
      <c r="A6" s="38" t="s">
        <v>40</v>
      </c>
      <c r="B6" s="38" t="s">
        <v>65</v>
      </c>
      <c r="C6" s="38">
        <v>295</v>
      </c>
      <c r="D6" s="38">
        <v>250</v>
      </c>
      <c r="E6" s="38">
        <v>210</v>
      </c>
      <c r="F6" s="38">
        <f t="shared" si="0"/>
        <v>755</v>
      </c>
      <c r="G6" s="41">
        <f t="shared" si="1"/>
        <v>251.66666666666666</v>
      </c>
      <c r="H6" s="41">
        <f t="shared" si="2"/>
        <v>629.16666666666663</v>
      </c>
      <c r="I6" s="41">
        <f t="shared" si="3"/>
        <v>314.58333333333331</v>
      </c>
      <c r="J6" s="41">
        <f t="shared" si="4"/>
        <v>200.37154989384285</v>
      </c>
    </row>
    <row r="7" spans="1:10" x14ac:dyDescent="0.25">
      <c r="A7" s="38" t="s">
        <v>41</v>
      </c>
      <c r="B7" s="38" t="s">
        <v>65</v>
      </c>
      <c r="C7" s="38">
        <v>135</v>
      </c>
      <c r="D7" s="38">
        <v>165</v>
      </c>
      <c r="E7" s="38">
        <v>125</v>
      </c>
      <c r="F7" s="38">
        <f t="shared" si="0"/>
        <v>425</v>
      </c>
      <c r="G7" s="41">
        <f t="shared" si="1"/>
        <v>141.66666666666666</v>
      </c>
      <c r="H7" s="41">
        <f t="shared" si="2"/>
        <v>354.16666666666663</v>
      </c>
      <c r="I7" s="41">
        <f t="shared" si="3"/>
        <v>177.08333333333331</v>
      </c>
      <c r="J7" s="41">
        <f t="shared" si="4"/>
        <v>112.79193205944797</v>
      </c>
    </row>
    <row r="8" spans="1:10" x14ac:dyDescent="0.25">
      <c r="A8" s="38" t="s">
        <v>6</v>
      </c>
      <c r="B8" s="38" t="s">
        <v>67</v>
      </c>
      <c r="C8" s="38">
        <v>225</v>
      </c>
      <c r="D8" s="38">
        <v>250</v>
      </c>
      <c r="E8" s="38">
        <v>275</v>
      </c>
      <c r="F8" s="38">
        <f t="shared" si="0"/>
        <v>750</v>
      </c>
      <c r="G8" s="41">
        <f t="shared" si="1"/>
        <v>250</v>
      </c>
      <c r="H8" s="41">
        <f t="shared" si="2"/>
        <v>625</v>
      </c>
      <c r="I8" s="41">
        <f t="shared" si="3"/>
        <v>312.5</v>
      </c>
      <c r="J8" s="41">
        <f t="shared" si="4"/>
        <v>199.04458598726114</v>
      </c>
    </row>
    <row r="9" spans="1:10" x14ac:dyDescent="0.25">
      <c r="A9" s="39" t="s">
        <v>42</v>
      </c>
      <c r="B9" s="38" t="s">
        <v>65</v>
      </c>
      <c r="C9" s="38">
        <v>90</v>
      </c>
      <c r="D9" s="38">
        <v>95</v>
      </c>
      <c r="E9" s="38">
        <v>100</v>
      </c>
      <c r="F9" s="38">
        <f t="shared" si="0"/>
        <v>285</v>
      </c>
      <c r="G9" s="41">
        <f t="shared" si="1"/>
        <v>95</v>
      </c>
      <c r="H9" s="41">
        <f t="shared" si="2"/>
        <v>237.5</v>
      </c>
      <c r="I9" s="41">
        <f t="shared" si="3"/>
        <v>118.75</v>
      </c>
      <c r="J9" s="41">
        <f t="shared" si="4"/>
        <v>75.636942675159233</v>
      </c>
    </row>
    <row r="10" spans="1:10" x14ac:dyDescent="0.25">
      <c r="A10" s="39" t="s">
        <v>29</v>
      </c>
      <c r="B10" s="38" t="s">
        <v>65</v>
      </c>
      <c r="C10" s="38">
        <v>175</v>
      </c>
      <c r="D10" s="38">
        <v>195</v>
      </c>
      <c r="E10" s="38">
        <v>170</v>
      </c>
      <c r="F10" s="38">
        <f t="shared" si="0"/>
        <v>540</v>
      </c>
      <c r="G10" s="41">
        <f t="shared" si="1"/>
        <v>180</v>
      </c>
      <c r="H10" s="41">
        <f t="shared" si="2"/>
        <v>450</v>
      </c>
      <c r="I10" s="41">
        <f t="shared" si="3"/>
        <v>225</v>
      </c>
      <c r="J10" s="41">
        <f t="shared" si="4"/>
        <v>143.31210191082803</v>
      </c>
    </row>
    <row r="11" spans="1:10" x14ac:dyDescent="0.25">
      <c r="A11" s="39" t="s">
        <v>43</v>
      </c>
      <c r="B11" s="38" t="s">
        <v>65</v>
      </c>
      <c r="C11" s="38">
        <v>275</v>
      </c>
      <c r="D11" s="38">
        <v>300</v>
      </c>
      <c r="E11" s="38">
        <v>295</v>
      </c>
      <c r="F11" s="38">
        <f t="shared" si="0"/>
        <v>870</v>
      </c>
      <c r="G11" s="41">
        <f t="shared" si="1"/>
        <v>290</v>
      </c>
      <c r="H11" s="41">
        <f t="shared" si="2"/>
        <v>725</v>
      </c>
      <c r="I11" s="41">
        <f t="shared" si="3"/>
        <v>362.5</v>
      </c>
      <c r="J11" s="41">
        <f t="shared" si="4"/>
        <v>230.89171974522293</v>
      </c>
    </row>
    <row r="12" spans="1:10" x14ac:dyDescent="0.25">
      <c r="A12" s="38" t="s">
        <v>44</v>
      </c>
      <c r="B12" s="38" t="s">
        <v>65</v>
      </c>
      <c r="C12" s="38">
        <v>275</v>
      </c>
      <c r="D12" s="38">
        <v>110</v>
      </c>
      <c r="E12" s="38">
        <v>165</v>
      </c>
      <c r="F12" s="38">
        <f t="shared" si="0"/>
        <v>550</v>
      </c>
      <c r="G12" s="41">
        <f t="shared" si="1"/>
        <v>183.33333333333334</v>
      </c>
      <c r="H12" s="41">
        <f t="shared" si="2"/>
        <v>458.33333333333337</v>
      </c>
      <c r="I12" s="41">
        <f t="shared" si="3"/>
        <v>229.16666666666669</v>
      </c>
      <c r="J12" s="41">
        <f t="shared" si="4"/>
        <v>145.96602972399151</v>
      </c>
    </row>
    <row r="13" spans="1:10" x14ac:dyDescent="0.25">
      <c r="A13" s="47" t="s">
        <v>35</v>
      </c>
      <c r="B13" s="38" t="s">
        <v>65</v>
      </c>
      <c r="C13" s="38">
        <v>100</v>
      </c>
      <c r="D13" s="38">
        <v>125</v>
      </c>
      <c r="E13" s="38">
        <v>150</v>
      </c>
      <c r="F13" s="38">
        <f t="shared" si="0"/>
        <v>375</v>
      </c>
      <c r="G13" s="41">
        <f t="shared" si="1"/>
        <v>125</v>
      </c>
      <c r="H13" s="41">
        <f t="shared" si="2"/>
        <v>312.5</v>
      </c>
      <c r="I13" s="41">
        <f t="shared" si="3"/>
        <v>156.25</v>
      </c>
      <c r="J13" s="41">
        <f t="shared" si="4"/>
        <v>99.522292993630572</v>
      </c>
    </row>
    <row r="14" spans="1:10" x14ac:dyDescent="0.25">
      <c r="A14" s="47" t="s">
        <v>83</v>
      </c>
      <c r="B14" s="38" t="s">
        <v>65</v>
      </c>
      <c r="C14" s="38">
        <v>100</v>
      </c>
      <c r="D14" s="38">
        <v>125</v>
      </c>
      <c r="E14" s="38">
        <v>150</v>
      </c>
      <c r="F14" s="38">
        <f t="shared" si="0"/>
        <v>375</v>
      </c>
      <c r="G14" s="41">
        <f t="shared" si="1"/>
        <v>125</v>
      </c>
      <c r="H14" s="41">
        <f t="shared" si="2"/>
        <v>312.5</v>
      </c>
      <c r="I14" s="41">
        <f t="shared" si="3"/>
        <v>156.25</v>
      </c>
      <c r="J14" s="41">
        <f t="shared" si="4"/>
        <v>99.522292993630572</v>
      </c>
    </row>
    <row r="15" spans="1:10" x14ac:dyDescent="0.25">
      <c r="A15" s="38" t="s">
        <v>53</v>
      </c>
      <c r="B15" s="38" t="s">
        <v>65</v>
      </c>
      <c r="C15" s="38">
        <v>135</v>
      </c>
      <c r="D15" s="38">
        <v>125</v>
      </c>
      <c r="E15" s="38">
        <v>137</v>
      </c>
      <c r="F15" s="38">
        <f t="shared" si="0"/>
        <v>397</v>
      </c>
      <c r="G15" s="41">
        <f t="shared" si="1"/>
        <v>132.33333333333334</v>
      </c>
      <c r="H15" s="41">
        <f t="shared" si="2"/>
        <v>330.83333333333337</v>
      </c>
      <c r="I15" s="41">
        <f t="shared" si="3"/>
        <v>165.41666666666669</v>
      </c>
      <c r="J15" s="41">
        <f t="shared" si="4"/>
        <v>105.36093418259024</v>
      </c>
    </row>
    <row r="16" spans="1:10" x14ac:dyDescent="0.25">
      <c r="A16" s="38" t="s">
        <v>54</v>
      </c>
      <c r="B16" s="38" t="s">
        <v>65</v>
      </c>
      <c r="C16" s="38">
        <v>150</v>
      </c>
      <c r="D16" s="38">
        <v>195</v>
      </c>
      <c r="E16" s="38">
        <v>185</v>
      </c>
      <c r="F16" s="38">
        <f t="shared" si="0"/>
        <v>530</v>
      </c>
      <c r="G16" s="41">
        <f t="shared" si="1"/>
        <v>176.66666666666666</v>
      </c>
      <c r="H16" s="41">
        <f t="shared" si="2"/>
        <v>441.66666666666663</v>
      </c>
      <c r="I16" s="41">
        <f t="shared" si="3"/>
        <v>220.83333333333331</v>
      </c>
      <c r="J16" s="41">
        <f t="shared" si="4"/>
        <v>140.65817409766453</v>
      </c>
    </row>
    <row r="17" spans="1:10" x14ac:dyDescent="0.25">
      <c r="A17" s="40" t="s">
        <v>74</v>
      </c>
      <c r="B17" s="38" t="s">
        <v>79</v>
      </c>
      <c r="C17" s="38">
        <v>200</v>
      </c>
      <c r="D17" s="38">
        <v>220</v>
      </c>
      <c r="E17" s="38">
        <v>180</v>
      </c>
      <c r="F17" s="38">
        <f t="shared" si="0"/>
        <v>600</v>
      </c>
      <c r="G17" s="41">
        <f t="shared" si="1"/>
        <v>200</v>
      </c>
      <c r="H17" s="41">
        <f>G17*1.5</f>
        <v>300</v>
      </c>
      <c r="I17" s="41">
        <f t="shared" si="3"/>
        <v>150</v>
      </c>
      <c r="J17" s="41">
        <f t="shared" si="4"/>
        <v>95.541401273885342</v>
      </c>
    </row>
    <row r="18" spans="1:10" x14ac:dyDescent="0.25">
      <c r="A18" s="40" t="s">
        <v>75</v>
      </c>
      <c r="B18" s="38" t="s">
        <v>80</v>
      </c>
      <c r="C18" s="38">
        <v>250</v>
      </c>
      <c r="D18" s="38">
        <v>250</v>
      </c>
      <c r="E18" s="38">
        <v>275</v>
      </c>
      <c r="F18" s="38">
        <f t="shared" si="0"/>
        <v>775</v>
      </c>
      <c r="G18" s="41">
        <f t="shared" si="1"/>
        <v>258.33333333333331</v>
      </c>
      <c r="H18" s="41">
        <f>G18*1.5</f>
        <v>387.5</v>
      </c>
      <c r="I18" s="41">
        <f t="shared" si="3"/>
        <v>193.75</v>
      </c>
      <c r="J18" s="41">
        <f t="shared" si="4"/>
        <v>123.40764331210191</v>
      </c>
    </row>
    <row r="19" spans="1:10" x14ac:dyDescent="0.25">
      <c r="A19" s="40" t="s">
        <v>76</v>
      </c>
      <c r="B19" s="38" t="s">
        <v>80</v>
      </c>
      <c r="C19" s="38">
        <v>165</v>
      </c>
      <c r="D19" s="38">
        <v>250</v>
      </c>
      <c r="E19" s="38">
        <v>237</v>
      </c>
      <c r="F19" s="38">
        <f t="shared" si="0"/>
        <v>652</v>
      </c>
      <c r="G19" s="41">
        <f t="shared" si="1"/>
        <v>217.33333333333334</v>
      </c>
      <c r="H19" s="41">
        <f t="shared" ref="H19:H22" si="5">G19*1.5</f>
        <v>326</v>
      </c>
      <c r="I19" s="41">
        <f t="shared" ref="I19:I22" si="6">H19/2</f>
        <v>163</v>
      </c>
      <c r="J19" s="41">
        <f t="shared" ref="J19:J22" si="7">H19/3.14</f>
        <v>103.82165605095541</v>
      </c>
    </row>
    <row r="20" spans="1:10" x14ac:dyDescent="0.25">
      <c r="A20" s="40" t="s">
        <v>77</v>
      </c>
      <c r="B20" s="38" t="s">
        <v>80</v>
      </c>
      <c r="C20" s="38">
        <v>150</v>
      </c>
      <c r="D20" s="38">
        <v>165</v>
      </c>
      <c r="E20" s="38">
        <v>185</v>
      </c>
      <c r="F20" s="38">
        <f t="shared" si="0"/>
        <v>500</v>
      </c>
      <c r="G20" s="41">
        <f t="shared" si="1"/>
        <v>166.66666666666666</v>
      </c>
      <c r="H20" s="41">
        <f t="shared" si="5"/>
        <v>250</v>
      </c>
      <c r="I20" s="41">
        <f t="shared" ref="I20" si="8">H20/2</f>
        <v>125</v>
      </c>
      <c r="J20" s="41">
        <f t="shared" ref="J20" si="9">H20/3.14</f>
        <v>79.617834394904449</v>
      </c>
    </row>
    <row r="21" spans="1:10" x14ac:dyDescent="0.25">
      <c r="A21" s="40" t="s">
        <v>78</v>
      </c>
      <c r="B21" s="38" t="s">
        <v>79</v>
      </c>
      <c r="C21" s="38">
        <v>100</v>
      </c>
      <c r="D21" s="38">
        <v>125</v>
      </c>
      <c r="E21" s="38">
        <v>135</v>
      </c>
      <c r="F21" s="38">
        <f t="shared" si="0"/>
        <v>360</v>
      </c>
      <c r="G21" s="41">
        <f t="shared" si="1"/>
        <v>120</v>
      </c>
      <c r="H21" s="41">
        <f t="shared" si="5"/>
        <v>180</v>
      </c>
      <c r="I21" s="41">
        <f t="shared" si="6"/>
        <v>90</v>
      </c>
      <c r="J21" s="41">
        <f t="shared" si="7"/>
        <v>57.324840764331206</v>
      </c>
    </row>
    <row r="22" spans="1:10" x14ac:dyDescent="0.25">
      <c r="A22" s="40" t="s">
        <v>81</v>
      </c>
      <c r="B22" s="38" t="s">
        <v>65</v>
      </c>
      <c r="C22" s="38">
        <v>135</v>
      </c>
      <c r="D22" s="38">
        <v>145</v>
      </c>
      <c r="E22" s="38">
        <v>110</v>
      </c>
      <c r="F22" s="38">
        <f t="shared" si="0"/>
        <v>390</v>
      </c>
      <c r="G22" s="41">
        <f>F22/3</f>
        <v>130</v>
      </c>
      <c r="H22" s="41">
        <f t="shared" si="5"/>
        <v>195</v>
      </c>
      <c r="I22" s="41">
        <f t="shared" si="6"/>
        <v>97.5</v>
      </c>
      <c r="J22" s="41">
        <f t="shared" si="7"/>
        <v>62.101910828025474</v>
      </c>
    </row>
    <row r="23" spans="1:10" x14ac:dyDescent="0.25">
      <c r="A23" s="48" t="s">
        <v>82</v>
      </c>
      <c r="G23" s="41"/>
      <c r="H23" s="41"/>
      <c r="I23" s="41"/>
      <c r="J23" s="41"/>
    </row>
    <row r="24" spans="1:10" ht="13.8" x14ac:dyDescent="0.25">
      <c r="A24" s="50" t="s">
        <v>86</v>
      </c>
      <c r="B24" s="38" t="s">
        <v>65</v>
      </c>
      <c r="C24" s="38">
        <v>110</v>
      </c>
      <c r="D24" s="38">
        <v>135</v>
      </c>
      <c r="E24" s="38">
        <v>150</v>
      </c>
      <c r="F24" s="38">
        <f t="shared" ref="F24" si="10">E24+D24+C24</f>
        <v>395</v>
      </c>
      <c r="G24" s="41">
        <f>F24/3</f>
        <v>131.66666666666666</v>
      </c>
      <c r="H24" s="41">
        <f t="shared" ref="H24" si="11">G24*1.5</f>
        <v>197.5</v>
      </c>
      <c r="I24" s="41">
        <f t="shared" ref="I24" si="12">H24/2</f>
        <v>98.75</v>
      </c>
      <c r="J24" s="41">
        <f t="shared" ref="J24" si="13">H24/3.14</f>
        <v>62.898089171974519</v>
      </c>
    </row>
    <row r="25" spans="1:10" x14ac:dyDescent="0.25">
      <c r="A25" s="40"/>
      <c r="G25" s="41"/>
      <c r="H25" s="41"/>
      <c r="I25" s="41"/>
      <c r="J25" s="41"/>
    </row>
    <row r="26" spans="1:10" x14ac:dyDescent="0.25">
      <c r="A26" s="40"/>
      <c r="G26" s="41"/>
      <c r="H26" s="41"/>
      <c r="I26" s="41"/>
      <c r="J26" s="41"/>
    </row>
    <row r="27" spans="1:10" x14ac:dyDescent="0.25">
      <c r="A27" s="44" t="s">
        <v>28</v>
      </c>
      <c r="B27" s="45"/>
      <c r="C27" s="45"/>
      <c r="D27" s="45"/>
      <c r="E27" s="45"/>
      <c r="F27" s="45"/>
      <c r="G27" s="46"/>
      <c r="H27" s="46"/>
      <c r="I27" s="46"/>
      <c r="J27" s="46"/>
    </row>
    <row r="28" spans="1:10" x14ac:dyDescent="0.25">
      <c r="A28" s="38" t="s">
        <v>45</v>
      </c>
      <c r="B28" s="38" t="s">
        <v>68</v>
      </c>
      <c r="C28" s="38">
        <v>10</v>
      </c>
      <c r="D28" s="38">
        <v>12</v>
      </c>
      <c r="E28" s="38">
        <v>14</v>
      </c>
      <c r="F28" s="38">
        <f t="shared" ref="F28:F57" si="14">E28+D28+C28</f>
        <v>36</v>
      </c>
      <c r="G28" s="41">
        <f t="shared" si="1"/>
        <v>12</v>
      </c>
      <c r="H28" s="41">
        <f t="shared" si="2"/>
        <v>30</v>
      </c>
      <c r="I28" s="41"/>
    </row>
    <row r="29" spans="1:10" x14ac:dyDescent="0.25">
      <c r="A29" s="38" t="s">
        <v>46</v>
      </c>
      <c r="B29" s="40"/>
      <c r="C29" s="38">
        <v>85</v>
      </c>
      <c r="D29" s="38">
        <v>95</v>
      </c>
      <c r="E29" s="38">
        <v>100</v>
      </c>
      <c r="F29" s="38">
        <f t="shared" si="14"/>
        <v>280</v>
      </c>
      <c r="G29" s="41">
        <f t="shared" si="1"/>
        <v>93.333333333333329</v>
      </c>
      <c r="H29" s="41">
        <f t="shared" si="2"/>
        <v>233.33333333333331</v>
      </c>
      <c r="I29" s="41"/>
    </row>
    <row r="30" spans="1:10" x14ac:dyDescent="0.25">
      <c r="A30" s="39" t="s">
        <v>47</v>
      </c>
      <c r="C30" s="38">
        <v>45</v>
      </c>
      <c r="D30" s="38">
        <v>50</v>
      </c>
      <c r="E30" s="38">
        <v>60</v>
      </c>
      <c r="F30" s="38">
        <f t="shared" si="14"/>
        <v>155</v>
      </c>
      <c r="G30" s="41">
        <f t="shared" si="1"/>
        <v>51.666666666666664</v>
      </c>
      <c r="H30" s="41">
        <f t="shared" si="2"/>
        <v>129.16666666666666</v>
      </c>
      <c r="I30" s="41"/>
    </row>
    <row r="31" spans="1:10" x14ac:dyDescent="0.25">
      <c r="A31" s="39" t="s">
        <v>48</v>
      </c>
      <c r="B31" s="38" t="s">
        <v>69</v>
      </c>
      <c r="C31" s="38">
        <v>75</v>
      </c>
      <c r="D31" s="38">
        <v>80</v>
      </c>
      <c r="E31" s="38">
        <v>65</v>
      </c>
      <c r="F31" s="38">
        <f t="shared" si="14"/>
        <v>220</v>
      </c>
      <c r="G31" s="41">
        <f t="shared" si="1"/>
        <v>73.333333333333329</v>
      </c>
      <c r="H31" s="41">
        <f t="shared" si="2"/>
        <v>183.33333333333331</v>
      </c>
      <c r="I31" s="41"/>
    </row>
    <row r="32" spans="1:10" x14ac:dyDescent="0.25">
      <c r="A32" s="38" t="s">
        <v>49</v>
      </c>
      <c r="C32" s="38">
        <v>125</v>
      </c>
      <c r="D32" s="38">
        <v>135</v>
      </c>
      <c r="E32" s="38">
        <v>120</v>
      </c>
      <c r="F32" s="38">
        <f t="shared" si="14"/>
        <v>380</v>
      </c>
      <c r="G32" s="41">
        <f t="shared" si="1"/>
        <v>126.66666666666667</v>
      </c>
      <c r="H32" s="41">
        <f t="shared" si="2"/>
        <v>316.66666666666669</v>
      </c>
      <c r="I32" s="41"/>
    </row>
    <row r="33" spans="1:9" x14ac:dyDescent="0.25">
      <c r="A33" s="39" t="s">
        <v>50</v>
      </c>
      <c r="C33" s="38">
        <v>12</v>
      </c>
      <c r="D33" s="38">
        <v>15</v>
      </c>
      <c r="E33" s="38">
        <v>12</v>
      </c>
      <c r="F33" s="38">
        <f t="shared" si="14"/>
        <v>39</v>
      </c>
      <c r="G33" s="41">
        <f t="shared" si="1"/>
        <v>13</v>
      </c>
      <c r="H33" s="41">
        <f t="shared" si="2"/>
        <v>32.5</v>
      </c>
      <c r="I33" s="41"/>
    </row>
    <row r="34" spans="1:9" x14ac:dyDescent="0.25">
      <c r="A34" s="39" t="s">
        <v>51</v>
      </c>
      <c r="C34" s="38">
        <v>55</v>
      </c>
      <c r="D34" s="38">
        <v>65</v>
      </c>
      <c r="E34" s="38">
        <v>65</v>
      </c>
      <c r="F34" s="38">
        <f t="shared" si="14"/>
        <v>185</v>
      </c>
      <c r="G34" s="41">
        <f t="shared" si="1"/>
        <v>61.666666666666664</v>
      </c>
      <c r="H34" s="41">
        <f t="shared" si="2"/>
        <v>154.16666666666666</v>
      </c>
      <c r="I34" s="41"/>
    </row>
    <row r="35" spans="1:9" x14ac:dyDescent="0.25">
      <c r="A35" s="39" t="s">
        <v>84</v>
      </c>
      <c r="C35" s="38">
        <v>11</v>
      </c>
      <c r="D35" s="38">
        <v>12</v>
      </c>
      <c r="E35" s="38">
        <v>8</v>
      </c>
      <c r="F35" s="38">
        <f t="shared" si="14"/>
        <v>31</v>
      </c>
      <c r="G35" s="41">
        <f t="shared" si="1"/>
        <v>10.333333333333334</v>
      </c>
      <c r="H35" s="41">
        <f t="shared" si="2"/>
        <v>25.833333333333336</v>
      </c>
      <c r="I35" s="41"/>
    </row>
    <row r="36" spans="1:9" x14ac:dyDescent="0.25">
      <c r="A36" s="39" t="s">
        <v>85</v>
      </c>
      <c r="B36" s="38" t="s">
        <v>70</v>
      </c>
      <c r="C36" s="38">
        <v>75</v>
      </c>
      <c r="D36" s="38">
        <v>80</v>
      </c>
      <c r="E36" s="38">
        <v>85</v>
      </c>
      <c r="F36" s="38">
        <f t="shared" si="14"/>
        <v>240</v>
      </c>
      <c r="G36" s="41">
        <f t="shared" si="1"/>
        <v>80</v>
      </c>
      <c r="H36" s="41">
        <f t="shared" si="2"/>
        <v>200</v>
      </c>
      <c r="I36" s="41"/>
    </row>
    <row r="37" spans="1:9" ht="13.8" thickBot="1" x14ac:dyDescent="0.3">
      <c r="A37" s="39" t="s">
        <v>52</v>
      </c>
      <c r="C37" s="38">
        <v>95</v>
      </c>
      <c r="D37" s="38">
        <v>85</v>
      </c>
      <c r="E37" s="38">
        <v>95</v>
      </c>
      <c r="F37" s="38">
        <f t="shared" si="14"/>
        <v>275</v>
      </c>
      <c r="G37" s="41">
        <f t="shared" si="1"/>
        <v>91.666666666666671</v>
      </c>
      <c r="H37" s="41">
        <f t="shared" si="2"/>
        <v>229.16666666666669</v>
      </c>
      <c r="I37" s="41"/>
    </row>
    <row r="38" spans="1:9" ht="13.8" thickBot="1" x14ac:dyDescent="0.3">
      <c r="A38" s="49" t="s">
        <v>55</v>
      </c>
      <c r="C38" s="38">
        <v>10</v>
      </c>
      <c r="D38" s="38">
        <v>12</v>
      </c>
      <c r="E38" s="38">
        <v>16</v>
      </c>
      <c r="F38" s="38">
        <f t="shared" si="14"/>
        <v>38</v>
      </c>
      <c r="G38" s="41">
        <f t="shared" si="1"/>
        <v>12.666666666666666</v>
      </c>
      <c r="H38" s="41">
        <f t="shared" si="2"/>
        <v>31.666666666666664</v>
      </c>
      <c r="I38" s="41"/>
    </row>
    <row r="39" spans="1:9" x14ac:dyDescent="0.25">
      <c r="A39" s="38" t="s">
        <v>56</v>
      </c>
      <c r="C39" s="38">
        <v>150</v>
      </c>
      <c r="D39" s="38">
        <v>165</v>
      </c>
      <c r="E39" s="38">
        <v>120</v>
      </c>
      <c r="F39" s="38">
        <f t="shared" si="14"/>
        <v>435</v>
      </c>
      <c r="G39" s="41">
        <f t="shared" si="1"/>
        <v>145</v>
      </c>
      <c r="H39" s="41">
        <f t="shared" si="2"/>
        <v>362.5</v>
      </c>
      <c r="I39" s="41"/>
    </row>
    <row r="40" spans="1:9" x14ac:dyDescent="0.25">
      <c r="A40" s="38" t="s">
        <v>57</v>
      </c>
      <c r="C40" s="38">
        <v>10</v>
      </c>
      <c r="D40" s="38">
        <v>12.5</v>
      </c>
      <c r="E40" s="38">
        <v>13</v>
      </c>
      <c r="F40" s="38">
        <f t="shared" si="14"/>
        <v>35.5</v>
      </c>
      <c r="G40" s="41">
        <f t="shared" si="1"/>
        <v>11.833333333333334</v>
      </c>
      <c r="H40" s="41">
        <f t="shared" si="2"/>
        <v>29.583333333333336</v>
      </c>
      <c r="I40" s="41"/>
    </row>
    <row r="41" spans="1:9" x14ac:dyDescent="0.25">
      <c r="A41" s="38" t="s">
        <v>73</v>
      </c>
      <c r="C41" s="38">
        <v>5</v>
      </c>
      <c r="D41" s="38">
        <v>8</v>
      </c>
      <c r="E41" s="38">
        <v>9</v>
      </c>
      <c r="F41" s="38">
        <f t="shared" si="14"/>
        <v>22</v>
      </c>
      <c r="G41" s="41">
        <f t="shared" si="1"/>
        <v>7.333333333333333</v>
      </c>
      <c r="H41" s="41">
        <f t="shared" si="2"/>
        <v>18.333333333333332</v>
      </c>
      <c r="I41" s="41"/>
    </row>
    <row r="42" spans="1:9" x14ac:dyDescent="0.25">
      <c r="F42" s="38">
        <f t="shared" si="14"/>
        <v>0</v>
      </c>
      <c r="G42" s="41">
        <f t="shared" si="1"/>
        <v>0</v>
      </c>
      <c r="H42" s="41">
        <f t="shared" si="2"/>
        <v>0</v>
      </c>
      <c r="I42" s="41"/>
    </row>
    <row r="43" spans="1:9" x14ac:dyDescent="0.25">
      <c r="F43" s="38">
        <f t="shared" si="14"/>
        <v>0</v>
      </c>
      <c r="G43" s="41">
        <f t="shared" si="1"/>
        <v>0</v>
      </c>
      <c r="H43" s="41">
        <f t="shared" si="2"/>
        <v>0</v>
      </c>
      <c r="I43" s="41"/>
    </row>
    <row r="44" spans="1:9" x14ac:dyDescent="0.25">
      <c r="F44" s="38">
        <f t="shared" si="14"/>
        <v>0</v>
      </c>
      <c r="G44" s="41">
        <f t="shared" si="1"/>
        <v>0</v>
      </c>
      <c r="H44" s="41">
        <f t="shared" si="2"/>
        <v>0</v>
      </c>
      <c r="I44" s="41"/>
    </row>
    <row r="45" spans="1:9" x14ac:dyDescent="0.25">
      <c r="F45" s="38">
        <f t="shared" si="14"/>
        <v>0</v>
      </c>
      <c r="G45" s="41">
        <f t="shared" si="1"/>
        <v>0</v>
      </c>
      <c r="H45" s="41">
        <f t="shared" si="2"/>
        <v>0</v>
      </c>
      <c r="I45" s="41"/>
    </row>
    <row r="46" spans="1:9" x14ac:dyDescent="0.25">
      <c r="F46" s="38">
        <f t="shared" si="14"/>
        <v>0</v>
      </c>
      <c r="G46" s="41">
        <f t="shared" si="1"/>
        <v>0</v>
      </c>
      <c r="H46" s="41">
        <f t="shared" si="2"/>
        <v>0</v>
      </c>
      <c r="I46" s="41"/>
    </row>
    <row r="47" spans="1:9" x14ac:dyDescent="0.25">
      <c r="F47" s="38">
        <f t="shared" si="14"/>
        <v>0</v>
      </c>
      <c r="G47" s="41">
        <f t="shared" si="1"/>
        <v>0</v>
      </c>
      <c r="H47" s="41">
        <f t="shared" si="2"/>
        <v>0</v>
      </c>
      <c r="I47" s="41"/>
    </row>
    <row r="48" spans="1:9" x14ac:dyDescent="0.25">
      <c r="F48" s="38">
        <f t="shared" si="14"/>
        <v>0</v>
      </c>
      <c r="G48" s="41">
        <f t="shared" si="1"/>
        <v>0</v>
      </c>
      <c r="H48" s="41">
        <f t="shared" si="2"/>
        <v>0</v>
      </c>
      <c r="I48" s="41"/>
    </row>
    <row r="49" spans="6:9" x14ac:dyDescent="0.25">
      <c r="F49" s="38">
        <f t="shared" si="14"/>
        <v>0</v>
      </c>
      <c r="G49" s="41">
        <f t="shared" si="1"/>
        <v>0</v>
      </c>
      <c r="H49" s="41">
        <f t="shared" si="2"/>
        <v>0</v>
      </c>
      <c r="I49" s="41"/>
    </row>
    <row r="50" spans="6:9" x14ac:dyDescent="0.25">
      <c r="F50" s="38">
        <f t="shared" si="14"/>
        <v>0</v>
      </c>
      <c r="G50" s="41">
        <f t="shared" si="1"/>
        <v>0</v>
      </c>
      <c r="H50" s="41">
        <f t="shared" si="2"/>
        <v>0</v>
      </c>
      <c r="I50" s="41"/>
    </row>
    <row r="51" spans="6:9" x14ac:dyDescent="0.25">
      <c r="F51" s="38">
        <f t="shared" si="14"/>
        <v>0</v>
      </c>
      <c r="G51" s="41">
        <f t="shared" si="1"/>
        <v>0</v>
      </c>
      <c r="H51" s="41">
        <f t="shared" si="2"/>
        <v>0</v>
      </c>
      <c r="I51" s="41"/>
    </row>
    <row r="52" spans="6:9" x14ac:dyDescent="0.25">
      <c r="F52" s="38">
        <f t="shared" si="14"/>
        <v>0</v>
      </c>
      <c r="G52" s="41">
        <f t="shared" si="1"/>
        <v>0</v>
      </c>
      <c r="H52" s="41">
        <f t="shared" si="2"/>
        <v>0</v>
      </c>
      <c r="I52" s="41"/>
    </row>
    <row r="53" spans="6:9" x14ac:dyDescent="0.25">
      <c r="F53" s="38">
        <f t="shared" si="14"/>
        <v>0</v>
      </c>
      <c r="G53" s="41">
        <f t="shared" si="1"/>
        <v>0</v>
      </c>
      <c r="H53" s="41">
        <f t="shared" si="2"/>
        <v>0</v>
      </c>
      <c r="I53" s="41"/>
    </row>
    <row r="54" spans="6:9" x14ac:dyDescent="0.25">
      <c r="F54" s="38">
        <f t="shared" si="14"/>
        <v>0</v>
      </c>
      <c r="G54" s="41">
        <f t="shared" si="1"/>
        <v>0</v>
      </c>
      <c r="H54" s="41">
        <f t="shared" si="2"/>
        <v>0</v>
      </c>
      <c r="I54" s="41"/>
    </row>
    <row r="55" spans="6:9" x14ac:dyDescent="0.25">
      <c r="F55" s="38">
        <f t="shared" si="14"/>
        <v>0</v>
      </c>
      <c r="G55" s="41">
        <f t="shared" si="1"/>
        <v>0</v>
      </c>
      <c r="H55" s="41">
        <f t="shared" si="2"/>
        <v>0</v>
      </c>
      <c r="I55" s="41"/>
    </row>
    <row r="56" spans="6:9" x14ac:dyDescent="0.25">
      <c r="F56" s="38">
        <f t="shared" si="14"/>
        <v>0</v>
      </c>
      <c r="G56" s="41">
        <f t="shared" si="1"/>
        <v>0</v>
      </c>
      <c r="H56" s="41">
        <f t="shared" si="2"/>
        <v>0</v>
      </c>
      <c r="I56" s="41"/>
    </row>
    <row r="57" spans="6:9" x14ac:dyDescent="0.25">
      <c r="F57" s="38">
        <f t="shared" si="14"/>
        <v>0</v>
      </c>
      <c r="G57" s="41">
        <f t="shared" si="1"/>
        <v>0</v>
      </c>
      <c r="H57" s="41">
        <f t="shared" si="2"/>
        <v>0</v>
      </c>
      <c r="I57" s="41"/>
    </row>
  </sheetData>
  <phoneticPr fontId="2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Tree data</vt:lpstr>
      <vt:lpstr>Tree prices</vt:lpstr>
      <vt:lpstr>Sheet3</vt:lpstr>
      <vt:lpstr>'Tree data'!Print_Area</vt:lpstr>
    </vt:vector>
  </TitlesOfParts>
  <Company>Rhon Ernest-Jones Consulting Engineers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Hernandez</dc:creator>
  <cp:lastModifiedBy>john sutton</cp:lastModifiedBy>
  <cp:lastPrinted>2020-03-10T18:24:43Z</cp:lastPrinted>
  <dcterms:created xsi:type="dcterms:W3CDTF">2004-03-04T18:52:06Z</dcterms:created>
  <dcterms:modified xsi:type="dcterms:W3CDTF">2023-04-02T15:56:04Z</dcterms:modified>
</cp:coreProperties>
</file>